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Livrables" sheetId="2" state="visible" r:id="rId2"/>
    <sheet xmlns:r="http://schemas.openxmlformats.org/officeDocument/2006/relationships" name="Versions" sheetId="3" state="visible" r:id="rId3"/>
    <sheet xmlns:r="http://schemas.openxmlformats.org/officeDocument/2006/relationships" name="Paramètr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j&quot;"/>
    <numFmt numFmtId="166" formatCode="0,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666666"/>
      <sz val="9"/>
    </font>
    <font>
      <name val="Aptos"/>
      <b val="1"/>
      <color rgb="00FFFFFF"/>
      <sz val="10"/>
    </font>
    <font>
      <name val="Aptos"/>
      <b val="1"/>
      <color rgb="00132238"/>
      <sz val="10"/>
    </font>
    <font>
      <name val="Aptos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6" borderId="1" applyAlignment="1" applyProtection="1" pivotButton="0" quotePrefix="0" xfId="0">
      <alignment horizontal="center" vertical="center" wrapText="1"/>
      <protection locked="0" hidden="0"/>
    </xf>
    <xf numFmtId="0" fontId="5" fillId="6" borderId="1" applyAlignment="1" applyProtection="1" pivotButton="0" quotePrefix="0" xfId="0">
      <alignment horizontal="left" vertical="center" wrapText="1"/>
      <protection locked="0" hidden="0"/>
    </xf>
    <xf numFmtId="164" fontId="5" fillId="6" borderId="1" applyAlignment="1" applyProtection="1" pivotButton="0" quotePrefix="0" xfId="0">
      <alignment horizontal="center" vertical="center" wrapText="1"/>
      <protection locked="0" hidden="0"/>
    </xf>
    <xf numFmtId="164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6" borderId="1" applyAlignment="1" applyProtection="1" pivotButton="0" quotePrefix="0" xfId="0">
      <alignment horizontal="center" vertical="center" wrapText="1"/>
      <protection locked="0" hidden="0"/>
    </xf>
    <xf numFmtId="0" fontId="5" fillId="6" borderId="1" applyAlignment="1" applyProtection="1" pivotButton="0" quotePrefix="0" xfId="0">
      <alignment horizontal="left" vertical="center"/>
      <protection locked="0" hidden="0"/>
    </xf>
    <xf numFmtId="165" fontId="4" fillId="6" borderId="1" applyAlignment="1" applyProtection="1" pivotButton="0" quotePrefix="0" xfId="0">
      <alignment horizontal="center" vertical="center" wrapText="1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A84F2A"/>
        <sz val="10"/>
      </font>
      <fill>
        <patternFill patternType="solid">
          <fgColor rgb="00FCE4D6"/>
        </patternFill>
      </fill>
    </dxf>
    <dxf>
      <font>
        <name val="Aptos"/>
        <b val="1"/>
        <color rgb="007030A0"/>
        <sz val="10"/>
      </font>
      <fill>
        <patternFill patternType="solid">
          <fgColor rgb="00E4DFEC"/>
        </patternFill>
      </fill>
    </dxf>
    <dxf>
      <font>
        <name val="Aptos"/>
        <b val="1"/>
        <color rgb="002F6B4F"/>
        <sz val="10"/>
      </font>
      <fill>
        <patternFill patternType="solid">
          <fgColor rgb="00DDE9E2"/>
        </patternFill>
      </fill>
    </dxf>
    <dxf>
      <font>
        <name val="Aptos"/>
        <color rgb="00666666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Livrables" displayName="tblLivrables" ref="A1:R151" headerRowCount="1">
  <autoFilter ref="A1:R151"/>
  <tableColumns count="18">
    <tableColumn id="1" name="Identifiant"/>
    <tableColumn id="2" name="Lot"/>
    <tableColumn id="3" name="Catégorie"/>
    <tableColumn id="4" name="Intitulé"/>
    <tableColumn id="5" name="Auteur prévu"/>
    <tableColumn id="6" name="Destinataire"/>
    <tableColumn id="7" name="Date attendue initiale"/>
    <tableColumn id="8" name="Date attendue révisée"/>
    <tableColumn id="9" name="Échéance active"/>
    <tableColumn id="10" name="Statut"/>
    <tableColumn id="11" name="Date version courante"/>
    <tableColumn id="12" name="Version courante"/>
    <tableColumn id="13" name="Auteur de la version"/>
    <tableColumn id="14" name="Écart échéance (jours)"/>
    <tableColumn id="15" name="Priorité"/>
    <tableColumn id="16" name="Dernière relance"/>
    <tableColumn id="17" name="Prochaine relance"/>
    <tableColumn id="18" name="Contrôle"/>
  </tableColumns>
</table>
</file>

<file path=xl/tables/table2.xml><?xml version="1.0" encoding="utf-8"?>
<table xmlns="http://schemas.openxmlformats.org/spreadsheetml/2006/main" id="2" name="tblVersions" displayName="tblVersions" ref="A1:I201" headerRowCount="1">
  <autoFilter ref="A1:I201"/>
  <tableColumns count="9">
    <tableColumn id="1" name="Identifiant livrable"/>
    <tableColumn id="2" name="Numéro d’émission"/>
    <tableColumn id="3" name="Version"/>
    <tableColumn id="4" name="Date d’émission"/>
    <tableColumn id="5" name="Auteur/émetteur"/>
    <tableColumn id="6" name="Objet de la modification"/>
    <tableColumn id="7" name="Version courante"/>
    <tableColumn id="8" name="Clé courante"/>
    <tableColumn id="9" name="Contrôl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H3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1" customWidth="1" min="3" max="3"/>
    <col width="15" customWidth="1" min="4" max="4"/>
    <col width="22" customWidth="1" min="5" max="5"/>
    <col width="15" customWidth="1" min="6" max="6"/>
    <col width="20" customWidth="1" min="7" max="7"/>
    <col width="15" customWidth="1" min="8" max="8"/>
  </cols>
  <sheetData>
    <row r="1" ht="34" customHeight="1">
      <c r="A1" s="1" t="inlineStr">
        <is>
          <t>Pilotage quotidien des livrables — chantier fictif Horizon Démo</t>
        </is>
      </c>
      <c r="B1" s="28" t="n"/>
      <c r="C1" s="28" t="n"/>
      <c r="D1" s="28" t="n"/>
      <c r="E1" s="28" t="n"/>
      <c r="F1" s="28" t="n"/>
      <c r="G1" s="28" t="n"/>
      <c r="H1" s="29" t="n"/>
    </row>
    <row r="2" ht="27" customHeight="1">
      <c r="A2" s="2" t="inlineStr">
        <is>
          <t>Registre opérationnel interne sans valeur de document officiel ; modifier les hypothèses dans la feuille Paramètres.</t>
        </is>
      </c>
    </row>
    <row r="3">
      <c r="A3" s="3" t="inlineStr">
        <is>
          <t>Date d’analyse</t>
        </is>
      </c>
      <c r="B3" s="4">
        <f>'Paramètres'!$B$2</f>
        <v/>
      </c>
      <c r="C3" s="3" t="inlineStr">
        <is>
          <t>Anticipation</t>
        </is>
      </c>
      <c r="D3" s="5">
        <f>'Paramètres'!$B$3</f>
        <v/>
      </c>
      <c r="E3" s="3" t="inlineStr">
        <is>
          <t>Fréquence de relance</t>
        </is>
      </c>
      <c r="F3" s="5">
        <f>'Paramètres'!$B$4</f>
        <v/>
      </c>
      <c r="G3" s="3" t="inlineStr">
        <is>
          <t>Horizon à venir</t>
        </is>
      </c>
      <c r="H3" s="5">
        <f>'Paramètres'!$B$5</f>
        <v/>
      </c>
    </row>
    <row r="4"/>
    <row r="5">
      <c r="A5" s="3" t="inlineStr">
        <is>
          <t>Livrables</t>
        </is>
      </c>
      <c r="B5" s="6">
        <f>COUNTIF(Livrables!A2:A151,"&lt;&gt;")</f>
        <v/>
      </c>
      <c r="C5" s="3" t="inlineStr">
        <is>
          <t>Retards</t>
        </is>
      </c>
      <c r="D5" s="6">
        <f>COUNTIFS(Livrables!N2:N151,"&lt;0")</f>
        <v/>
      </c>
      <c r="E5" s="3" t="inlineStr">
        <is>
          <t>Relances dues</t>
        </is>
      </c>
      <c r="F5" s="6">
        <f>COUNTIFS(Livrables!Q2:Q151,"&lt;="&amp;'Paramètres'!$B$2,Livrables!Q2:Q151,"&lt;&gt;")</f>
        <v/>
      </c>
      <c r="G5" s="3" t="inlineStr">
        <is>
          <t>Taux accepté</t>
        </is>
      </c>
      <c r="H5" s="7">
        <f>IFERROR(COUNTIF(Livrables!J2:J151,"Accepté")/(COUNTIF(Livrables!A2:A151,"&lt;&gt;")-COUNTIF(Livrables!J2:J151,"Annulé")),0)</f>
        <v/>
      </c>
    </row>
    <row r="6"/>
    <row r="7">
      <c r="A7" s="8" t="inlineStr">
        <is>
          <t>Répartition opérationnelle par lot</t>
        </is>
      </c>
      <c r="B7" s="8" t="n"/>
      <c r="C7" s="8" t="n"/>
      <c r="D7" s="8" t="n"/>
      <c r="E7" s="8" t="n"/>
    </row>
    <row r="8">
      <c r="A8" s="9" t="inlineStr">
        <is>
          <t>Lot</t>
        </is>
      </c>
      <c r="B8" s="9" t="inlineStr">
        <is>
          <t>Total</t>
        </is>
      </c>
      <c r="C8" s="9" t="inlineStr">
        <is>
          <t>En retard</t>
        </is>
      </c>
      <c r="D8" s="9" t="inlineStr">
        <is>
          <t>Relances dues</t>
        </is>
      </c>
      <c r="E8" s="9" t="inlineStr">
        <is>
          <t>Acceptés</t>
        </is>
      </c>
    </row>
    <row r="9">
      <c r="A9" s="10">
        <f>IF('Paramètres'!G2="","",'Paramètres'!G2)</f>
        <v/>
      </c>
      <c r="B9" s="11">
        <f>IF($A9="","",COUNTIF(Livrables!$B$2:$B$151,$A9))</f>
        <v/>
      </c>
      <c r="C9" s="11">
        <f>IF($A9="","",COUNTIFS(Livrables!$B$2:$B$151,$A9,Livrables!$N$2:$N$151,"&lt;0"))</f>
        <v/>
      </c>
      <c r="D9" s="11">
        <f>IF($A9="","",COUNTIFS(Livrables!$B$2:$B$151,$A9,Livrables!$Q$2:$Q$151,"&lt;="&amp;'Paramètres'!$B$2,Livrables!$Q$2:$Q$151,"&lt;&gt;"))</f>
        <v/>
      </c>
      <c r="E9" s="11">
        <f>IF($A9="","",COUNTIFS(Livrables!$B$2:$B$151,$A9,Livrables!$J$2:$J$151,"Accepté"))</f>
        <v/>
      </c>
    </row>
    <row r="10">
      <c r="A10" s="12">
        <f>IF('Paramètres'!G3="","",'Paramètres'!G3)</f>
        <v/>
      </c>
      <c r="B10" s="13">
        <f>IF($A10="","",COUNTIF(Livrables!$B$2:$B$151,$A10))</f>
        <v/>
      </c>
      <c r="C10" s="13">
        <f>IF($A10="","",COUNTIFS(Livrables!$B$2:$B$151,$A10,Livrables!$N$2:$N$151,"&lt;0"))</f>
        <v/>
      </c>
      <c r="D10" s="13">
        <f>IF($A10="","",COUNTIFS(Livrables!$B$2:$B$151,$A10,Livrables!$Q$2:$Q$151,"&lt;="&amp;'Paramètres'!$B$2,Livrables!$Q$2:$Q$151,"&lt;&gt;"))</f>
        <v/>
      </c>
      <c r="E10" s="13">
        <f>IF($A10="","",COUNTIFS(Livrables!$B$2:$B$151,$A10,Livrables!$J$2:$J$151,"Accepté"))</f>
        <v/>
      </c>
    </row>
    <row r="11">
      <c r="A11" s="10">
        <f>IF('Paramètres'!G4="","",'Paramètres'!G4)</f>
        <v/>
      </c>
      <c r="B11" s="11">
        <f>IF($A11="","",COUNTIF(Livrables!$B$2:$B$151,$A11))</f>
        <v/>
      </c>
      <c r="C11" s="11">
        <f>IF($A11="","",COUNTIFS(Livrables!$B$2:$B$151,$A11,Livrables!$N$2:$N$151,"&lt;0"))</f>
        <v/>
      </c>
      <c r="D11" s="11">
        <f>IF($A11="","",COUNTIFS(Livrables!$B$2:$B$151,$A11,Livrables!$Q$2:$Q$151,"&lt;="&amp;'Paramètres'!$B$2,Livrables!$Q$2:$Q$151,"&lt;&gt;"))</f>
        <v/>
      </c>
      <c r="E11" s="11">
        <f>IF($A11="","",COUNTIFS(Livrables!$B$2:$B$151,$A11,Livrables!$J$2:$J$151,"Accepté"))</f>
        <v/>
      </c>
    </row>
    <row r="12">
      <c r="A12" s="12">
        <f>IF('Paramètres'!G5="","",'Paramètres'!G5)</f>
        <v/>
      </c>
      <c r="B12" s="13">
        <f>IF($A12="","",COUNTIF(Livrables!$B$2:$B$151,$A12))</f>
        <v/>
      </c>
      <c r="C12" s="13">
        <f>IF($A12="","",COUNTIFS(Livrables!$B$2:$B$151,$A12,Livrables!$N$2:$N$151,"&lt;0"))</f>
        <v/>
      </c>
      <c r="D12" s="13">
        <f>IF($A12="","",COUNTIFS(Livrables!$B$2:$B$151,$A12,Livrables!$Q$2:$Q$151,"&lt;="&amp;'Paramètres'!$B$2,Livrables!$Q$2:$Q$151,"&lt;&gt;"))</f>
        <v/>
      </c>
      <c r="E12" s="13">
        <f>IF($A12="","",COUNTIFS(Livrables!$B$2:$B$151,$A12,Livrables!$J$2:$J$151,"Accepté"))</f>
        <v/>
      </c>
    </row>
    <row r="13">
      <c r="A13" s="10">
        <f>IF('Paramètres'!G6="","",'Paramètres'!G6)</f>
        <v/>
      </c>
      <c r="B13" s="11">
        <f>IF($A13="","",COUNTIF(Livrables!$B$2:$B$151,$A13))</f>
        <v/>
      </c>
      <c r="C13" s="11">
        <f>IF($A13="","",COUNTIFS(Livrables!$B$2:$B$151,$A13,Livrables!$N$2:$N$151,"&lt;0"))</f>
        <v/>
      </c>
      <c r="D13" s="11">
        <f>IF($A13="","",COUNTIFS(Livrables!$B$2:$B$151,$A13,Livrables!$Q$2:$Q$151,"&lt;="&amp;'Paramètres'!$B$2,Livrables!$Q$2:$Q$151,"&lt;&gt;"))</f>
        <v/>
      </c>
      <c r="E13" s="11">
        <f>IF($A13="","",COUNTIFS(Livrables!$B$2:$B$151,$A13,Livrables!$J$2:$J$151,"Accepté"))</f>
        <v/>
      </c>
    </row>
    <row r="14">
      <c r="A14" s="12">
        <f>IF('Paramètres'!G7="","",'Paramètres'!G7)</f>
        <v/>
      </c>
      <c r="B14" s="13">
        <f>IF($A14="","",COUNTIF(Livrables!$B$2:$B$151,$A14))</f>
        <v/>
      </c>
      <c r="C14" s="13">
        <f>IF($A14="","",COUNTIFS(Livrables!$B$2:$B$151,$A14,Livrables!$N$2:$N$151,"&lt;0"))</f>
        <v/>
      </c>
      <c r="D14" s="13">
        <f>IF($A14="","",COUNTIFS(Livrables!$B$2:$B$151,$A14,Livrables!$Q$2:$Q$151,"&lt;="&amp;'Paramètres'!$B$2,Livrables!$Q$2:$Q$151,"&lt;&gt;"))</f>
        <v/>
      </c>
      <c r="E14" s="13">
        <f>IF($A14="","",COUNTIFS(Livrables!$B$2:$B$151,$A14,Livrables!$J$2:$J$151,"Accepté"))</f>
        <v/>
      </c>
    </row>
    <row r="15">
      <c r="A15" s="10">
        <f>IF('Paramètres'!G8="","",'Paramètres'!G8)</f>
        <v/>
      </c>
      <c r="B15" s="11">
        <f>IF($A15="","",COUNTIF(Livrables!$B$2:$B$151,$A15))</f>
        <v/>
      </c>
      <c r="C15" s="11">
        <f>IF($A15="","",COUNTIFS(Livrables!$B$2:$B$151,$A15,Livrables!$N$2:$N$151,"&lt;0"))</f>
        <v/>
      </c>
      <c r="D15" s="11">
        <f>IF($A15="","",COUNTIFS(Livrables!$B$2:$B$151,$A15,Livrables!$Q$2:$Q$151,"&lt;="&amp;'Paramètres'!$B$2,Livrables!$Q$2:$Q$151,"&lt;&gt;"))</f>
        <v/>
      </c>
      <c r="E15" s="11">
        <f>IF($A15="","",COUNTIFS(Livrables!$B$2:$B$151,$A15,Livrables!$J$2:$J$151,"Accepté"))</f>
        <v/>
      </c>
    </row>
    <row r="16">
      <c r="A16" s="12">
        <f>IF('Paramètres'!G9="","",'Paramètres'!G9)</f>
        <v/>
      </c>
      <c r="B16" s="13">
        <f>IF($A16="","",COUNTIF(Livrables!$B$2:$B$151,$A16))</f>
        <v/>
      </c>
      <c r="C16" s="13">
        <f>IF($A16="","",COUNTIFS(Livrables!$B$2:$B$151,$A16,Livrables!$N$2:$N$151,"&lt;0"))</f>
        <v/>
      </c>
      <c r="D16" s="13">
        <f>IF($A16="","",COUNTIFS(Livrables!$B$2:$B$151,$A16,Livrables!$Q$2:$Q$151,"&lt;="&amp;'Paramètres'!$B$2,Livrables!$Q$2:$Q$151,"&lt;&gt;"))</f>
        <v/>
      </c>
      <c r="E16" s="13">
        <f>IF($A16="","",COUNTIFS(Livrables!$B$2:$B$151,$A16,Livrables!$J$2:$J$151,"Accepté"))</f>
        <v/>
      </c>
    </row>
    <row r="17">
      <c r="A17" s="10">
        <f>IF('Paramètres'!G10="","",'Paramètres'!G10)</f>
        <v/>
      </c>
      <c r="B17" s="11">
        <f>IF($A17="","",COUNTIF(Livrables!$B$2:$B$151,$A17))</f>
        <v/>
      </c>
      <c r="C17" s="11">
        <f>IF($A17="","",COUNTIFS(Livrables!$B$2:$B$151,$A17,Livrables!$N$2:$N$151,"&lt;0"))</f>
        <v/>
      </c>
      <c r="D17" s="11">
        <f>IF($A17="","",COUNTIFS(Livrables!$B$2:$B$151,$A17,Livrables!$Q$2:$Q$151,"&lt;="&amp;'Paramètres'!$B$2,Livrables!$Q$2:$Q$151,"&lt;&gt;"))</f>
        <v/>
      </c>
      <c r="E17" s="11">
        <f>IF($A17="","",COUNTIFS(Livrables!$B$2:$B$151,$A17,Livrables!$J$2:$J$151,"Accepté"))</f>
        <v/>
      </c>
    </row>
    <row r="18">
      <c r="A18" s="12">
        <f>IF('Paramètres'!G11="","",'Paramètres'!G11)</f>
        <v/>
      </c>
      <c r="B18" s="13">
        <f>IF($A18="","",COUNTIF(Livrables!$B$2:$B$151,$A18))</f>
        <v/>
      </c>
      <c r="C18" s="13">
        <f>IF($A18="","",COUNTIFS(Livrables!$B$2:$B$151,$A18,Livrables!$N$2:$N$151,"&lt;0"))</f>
        <v/>
      </c>
      <c r="D18" s="13">
        <f>IF($A18="","",COUNTIFS(Livrables!$B$2:$B$151,$A18,Livrables!$Q$2:$Q$151,"&lt;="&amp;'Paramètres'!$B$2,Livrables!$Q$2:$Q$151,"&lt;&gt;"))</f>
        <v/>
      </c>
      <c r="E18" s="13">
        <f>IF($A18="","",COUNTIFS(Livrables!$B$2:$B$151,$A18,Livrables!$J$2:$J$151,"Accepté"))</f>
        <v/>
      </c>
    </row>
    <row r="19">
      <c r="A19" s="10">
        <f>IF('Paramètres'!G12="","",'Paramètres'!G12)</f>
        <v/>
      </c>
      <c r="B19" s="11">
        <f>IF($A19="","",COUNTIF(Livrables!$B$2:$B$151,$A19))</f>
        <v/>
      </c>
      <c r="C19" s="11">
        <f>IF($A19="","",COUNTIFS(Livrables!$B$2:$B$151,$A19,Livrables!$N$2:$N$151,"&lt;0"))</f>
        <v/>
      </c>
      <c r="D19" s="11">
        <f>IF($A19="","",COUNTIFS(Livrables!$B$2:$B$151,$A19,Livrables!$Q$2:$Q$151,"&lt;="&amp;'Paramètres'!$B$2,Livrables!$Q$2:$Q$151,"&lt;&gt;"))</f>
        <v/>
      </c>
      <c r="E19" s="11">
        <f>IF($A19="","",COUNTIFS(Livrables!$B$2:$B$151,$A19,Livrables!$J$2:$J$151,"Accepté"))</f>
        <v/>
      </c>
    </row>
    <row r="20">
      <c r="A20" s="12">
        <f>IF('Paramètres'!G13="","",'Paramètres'!G13)</f>
        <v/>
      </c>
      <c r="B20" s="13">
        <f>IF($A20="","",COUNTIF(Livrables!$B$2:$B$151,$A20))</f>
        <v/>
      </c>
      <c r="C20" s="13">
        <f>IF($A20="","",COUNTIFS(Livrables!$B$2:$B$151,$A20,Livrables!$N$2:$N$151,"&lt;0"))</f>
        <v/>
      </c>
      <c r="D20" s="13">
        <f>IF($A20="","",COUNTIFS(Livrables!$B$2:$B$151,$A20,Livrables!$Q$2:$Q$151,"&lt;="&amp;'Paramètres'!$B$2,Livrables!$Q$2:$Q$151,"&lt;&gt;"))</f>
        <v/>
      </c>
      <c r="E20" s="13">
        <f>IF($A20="","",COUNTIFS(Livrables!$B$2:$B$151,$A20,Livrables!$J$2:$J$151,"Accepté"))</f>
        <v/>
      </c>
    </row>
    <row r="21">
      <c r="A21" s="10">
        <f>IF('Paramètres'!G14="","",'Paramètres'!G14)</f>
        <v/>
      </c>
      <c r="B21" s="11">
        <f>IF($A21="","",COUNTIF(Livrables!$B$2:$B$151,$A21))</f>
        <v/>
      </c>
      <c r="C21" s="11">
        <f>IF($A21="","",COUNTIFS(Livrables!$B$2:$B$151,$A21,Livrables!$N$2:$N$151,"&lt;0"))</f>
        <v/>
      </c>
      <c r="D21" s="11">
        <f>IF($A21="","",COUNTIFS(Livrables!$B$2:$B$151,$A21,Livrables!$Q$2:$Q$151,"&lt;="&amp;'Paramètres'!$B$2,Livrables!$Q$2:$Q$151,"&lt;&gt;"))</f>
        <v/>
      </c>
      <c r="E21" s="11">
        <f>IF($A21="","",COUNTIFS(Livrables!$B$2:$B$151,$A21,Livrables!$J$2:$J$151,"Accepté"))</f>
        <v/>
      </c>
    </row>
    <row r="22">
      <c r="A22" s="12">
        <f>IF('Paramètres'!G15="","",'Paramètres'!G15)</f>
        <v/>
      </c>
      <c r="B22" s="13">
        <f>IF($A22="","",COUNTIF(Livrables!$B$2:$B$151,$A22))</f>
        <v/>
      </c>
      <c r="C22" s="13">
        <f>IF($A22="","",COUNTIFS(Livrables!$B$2:$B$151,$A22,Livrables!$N$2:$N$151,"&lt;0"))</f>
        <v/>
      </c>
      <c r="D22" s="13">
        <f>IF($A22="","",COUNTIFS(Livrables!$B$2:$B$151,$A22,Livrables!$Q$2:$Q$151,"&lt;="&amp;'Paramètres'!$B$2,Livrables!$Q$2:$Q$151,"&lt;&gt;"))</f>
        <v/>
      </c>
      <c r="E22" s="13">
        <f>IF($A22="","",COUNTIFS(Livrables!$B$2:$B$151,$A22,Livrables!$J$2:$J$151,"Accepté"))</f>
        <v/>
      </c>
    </row>
    <row r="23">
      <c r="A23" s="10">
        <f>IF('Paramètres'!G16="","",'Paramètres'!G16)</f>
        <v/>
      </c>
      <c r="B23" s="11">
        <f>IF($A23="","",COUNTIF(Livrables!$B$2:$B$151,$A23))</f>
        <v/>
      </c>
      <c r="C23" s="11">
        <f>IF($A23="","",COUNTIFS(Livrables!$B$2:$B$151,$A23,Livrables!$N$2:$N$151,"&lt;0"))</f>
        <v/>
      </c>
      <c r="D23" s="11">
        <f>IF($A23="","",COUNTIFS(Livrables!$B$2:$B$151,$A23,Livrables!$Q$2:$Q$151,"&lt;="&amp;'Paramètres'!$B$2,Livrables!$Q$2:$Q$151,"&lt;&gt;"))</f>
        <v/>
      </c>
      <c r="E23" s="11">
        <f>IF($A23="","",COUNTIFS(Livrables!$B$2:$B$151,$A23,Livrables!$J$2:$J$151,"Accepté"))</f>
        <v/>
      </c>
    </row>
    <row r="24">
      <c r="A24" s="8" t="inlineStr">
        <is>
          <t>Total des lots listés</t>
        </is>
      </c>
      <c r="B24" s="3">
        <f>SUM(B9:B23)</f>
        <v/>
      </c>
      <c r="C24" s="3">
        <f>SUM(C9:C23)</f>
        <v/>
      </c>
      <c r="D24" s="3">
        <f>SUM(D9:D23)</f>
        <v/>
      </c>
      <c r="E24" s="3">
        <f>SUM(E9:E23)</f>
        <v/>
      </c>
    </row>
    <row r="25"/>
    <row r="26">
      <c r="A26" s="8" t="inlineStr">
        <is>
          <t>Repères de décision</t>
        </is>
      </c>
      <c r="B26" s="14" t="n"/>
      <c r="C26" s="14" t="n"/>
      <c r="D26" s="14" t="n"/>
      <c r="E26" s="14" t="n"/>
    </row>
    <row r="27">
      <c r="A27" s="2" t="inlineStr">
        <is>
          <t>Retard : échéance active antérieure à la date d’analyse.</t>
        </is>
      </c>
    </row>
    <row r="28">
      <c r="A28" s="2" t="inlineStr">
        <is>
          <t>Relance due : prochaine relance atteinte ou dépassée.</t>
        </is>
      </c>
    </row>
    <row r="29">
      <c r="A29" s="2" t="inlineStr">
        <is>
          <t>Les statuts Accepté et Annulé sont exclus des échéances et relances.</t>
        </is>
      </c>
    </row>
    <row r="30">
      <c r="A30" s="2" t="inlineStr">
        <is>
          <t>Le registre ne suit ni l’avancement physique, ni les coûts, ni la conformité technique.</t>
        </is>
      </c>
    </row>
  </sheetData>
  <mergeCells count="1">
    <mergeCell ref="A1:H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X15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18" customWidth="1" min="3" max="3"/>
    <col width="34" customWidth="1" min="4" max="4"/>
    <col width="27" customWidth="1" min="5" max="5"/>
    <col width="27" customWidth="1" min="6" max="6"/>
    <col width="17" customWidth="1" min="7" max="7"/>
    <col width="17" customWidth="1" min="8" max="8"/>
    <col width="16" customWidth="1" min="9" max="9"/>
    <col width="15" customWidth="1" min="10" max="10"/>
    <col width="18" customWidth="1" min="11" max="11"/>
    <col width="15" customWidth="1" min="12" max="12"/>
    <col width="27" customWidth="1" min="13" max="13"/>
    <col width="15" customWidth="1" min="14" max="14"/>
    <col width="13" customWidth="1" min="15" max="15"/>
    <col width="16" customWidth="1" min="16" max="16"/>
    <col width="16" customWidth="1" min="17" max="17"/>
    <col width="28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42" customHeight="1">
      <c r="A1" s="9" t="inlineStr">
        <is>
          <t>Identifiant</t>
        </is>
      </c>
      <c r="B1" s="9" t="inlineStr">
        <is>
          <t>Lot</t>
        </is>
      </c>
      <c r="C1" s="9" t="inlineStr">
        <is>
          <t>Catégorie</t>
        </is>
      </c>
      <c r="D1" s="9" t="inlineStr">
        <is>
          <t>Intitulé</t>
        </is>
      </c>
      <c r="E1" s="9" t="inlineStr">
        <is>
          <t>Auteur prévu</t>
        </is>
      </c>
      <c r="F1" s="9" t="inlineStr">
        <is>
          <t>Destinataire</t>
        </is>
      </c>
      <c r="G1" s="9" t="inlineStr">
        <is>
          <t>Date attendue initiale</t>
        </is>
      </c>
      <c r="H1" s="9" t="inlineStr">
        <is>
          <t>Date attendue révisée</t>
        </is>
      </c>
      <c r="I1" s="9" t="inlineStr">
        <is>
          <t>Échéance active</t>
        </is>
      </c>
      <c r="J1" s="9" t="inlineStr">
        <is>
          <t>Statut</t>
        </is>
      </c>
      <c r="K1" s="9" t="inlineStr">
        <is>
          <t>Date version courante</t>
        </is>
      </c>
      <c r="L1" s="9" t="inlineStr">
        <is>
          <t>Version courante</t>
        </is>
      </c>
      <c r="M1" s="9" t="inlineStr">
        <is>
          <t>Auteur de la version</t>
        </is>
      </c>
      <c r="N1" s="9" t="inlineStr">
        <is>
          <t>Écart échéance (jours)</t>
        </is>
      </c>
      <c r="O1" s="9" t="inlineStr">
        <is>
          <t>Priorité</t>
        </is>
      </c>
      <c r="P1" s="9" t="inlineStr">
        <is>
          <t>Dernière relance</t>
        </is>
      </c>
      <c r="Q1" s="9" t="inlineStr">
        <is>
          <t>Prochaine relance</t>
        </is>
      </c>
      <c r="R1" s="9" t="inlineStr">
        <is>
          <t>Contrôle</t>
        </is>
      </c>
      <c r="S1" t="inlineStr">
        <is>
          <t>Date analyse technique</t>
        </is>
      </c>
      <c r="T1" t="inlineStr">
        <is>
          <t>Horizon technique</t>
        </is>
      </c>
    </row>
    <row r="2" ht="28" customHeight="1">
      <c r="A2" s="15" t="inlineStr">
        <is>
          <t>DEMO-LIV-001</t>
        </is>
      </c>
      <c r="B2" s="15" t="inlineStr">
        <is>
          <t>Gros œuvre</t>
        </is>
      </c>
      <c r="C2" s="15" t="inlineStr">
        <is>
          <t>Plan</t>
        </is>
      </c>
      <c r="D2" s="16" t="inlineStr">
        <is>
          <t>Plan de réservations zone A</t>
        </is>
      </c>
      <c r="E2" s="16" t="inlineStr">
        <is>
          <t>Bureau Structure Démo</t>
        </is>
      </c>
      <c r="F2" s="16" t="inlineStr">
        <is>
          <t>Coordination Horizon Démo</t>
        </is>
      </c>
      <c r="G2" s="17" t="n">
        <v>46267</v>
      </c>
      <c r="H2" s="17" t="n"/>
      <c r="I2" s="18">
        <f>IF(A2="","",IF(H2&lt;&gt;"",H2,G2))</f>
        <v/>
      </c>
      <c r="J2" s="15" t="inlineStr">
        <is>
          <t>En cours</t>
        </is>
      </c>
      <c r="K2" s="18">
        <f>IF(A2="","",IFERROR(_xlfn.XLOOKUP(A2,Versions!$H$2:$H$201,Versions!$D$2:$D$201,""),""))</f>
        <v/>
      </c>
      <c r="L2" s="13">
        <f>IF(A2="","",IFERROR(_xlfn.XLOOKUP(A2,Versions!$H$2:$H$201,Versions!$C$2:$C$201,""),""))</f>
        <v/>
      </c>
      <c r="M2" s="19">
        <f>IF(A2="","",IFERROR(_xlfn.XLOOKUP(A2,Versions!$H$2:$H$201,Versions!$E$2:$E$201,""),""))</f>
        <v/>
      </c>
      <c r="N2" s="20">
        <f>IF(OR(A2="",I2="",J2="Accepté",J2="Annulé"),"",I2-'Paramètres'!$B$2)</f>
        <v/>
      </c>
      <c r="O2" s="15" t="inlineStr">
        <is>
          <t>Haute</t>
        </is>
      </c>
      <c r="P2" s="17" t="n">
        <v>46268</v>
      </c>
      <c r="Q2" s="18">
        <f>IF(OR(A2="",I2="",J2="Accepté",J2="Annulé"),"",IF(P2="",I2-'Paramètres'!$B$3,MAX(P2+'Paramètres'!$B$4,I2-'Paramètres'!$B$3)))</f>
        <v/>
      </c>
      <c r="R2" s="13">
        <f>IF(A2="","",IF(COUNTIF($A$2:$A$151,A2)&gt;1,"Identifiant en double",IF(OR(D2="",E2="",G2="",J2=""),"À compléter",IF(AND(OR(J2="Envoyé",J2="À corriger",J2="Accepté"),K2=""),"Version courante absente","OK"))))</f>
        <v/>
      </c>
      <c r="S2">
        <f>'Paramètres'!$B$2</f>
        <v/>
      </c>
      <c r="T2">
        <f>'Paramètres'!$B$5</f>
        <v/>
      </c>
      <c r="U2">
        <f>'Paramètres'!G2</f>
        <v/>
      </c>
      <c r="V2">
        <f>'Paramètres'!F2</f>
        <v/>
      </c>
      <c r="W2">
        <f>'Paramètres'!D2</f>
        <v/>
      </c>
      <c r="X2">
        <f>'Paramètres'!E2</f>
        <v/>
      </c>
    </row>
    <row r="3" ht="28" customHeight="1">
      <c r="A3" s="15" t="inlineStr">
        <is>
          <t>DEMO-LIV-002</t>
        </is>
      </c>
      <c r="B3" s="15" t="inlineStr">
        <is>
          <t>CVC</t>
        </is>
      </c>
      <c r="C3" s="15" t="inlineStr">
        <is>
          <t>Fiche technique</t>
        </is>
      </c>
      <c r="D3" s="16" t="inlineStr">
        <is>
          <t>Centrale fictive CTA-01</t>
        </is>
      </c>
      <c r="E3" s="16" t="inlineStr">
        <is>
          <t>Atelier Ventilation Fictive</t>
        </is>
      </c>
      <c r="F3" s="16" t="inlineStr">
        <is>
          <t>Coordination Horizon Démo</t>
        </is>
      </c>
      <c r="G3" s="17" t="n">
        <v>46274</v>
      </c>
      <c r="H3" s="17" t="n"/>
      <c r="I3" s="21">
        <f>IF(A3="","",IF(H3&lt;&gt;"",H3,G3))</f>
        <v/>
      </c>
      <c r="J3" s="15" t="inlineStr">
        <is>
          <t>En cours</t>
        </is>
      </c>
      <c r="K3" s="21">
        <f>IF(A3="","",IFERROR(_xlfn.XLOOKUP(A3,Versions!$H$2:$H$201,Versions!$D$2:$D$201,""),""))</f>
        <v/>
      </c>
      <c r="L3" s="11">
        <f>IF(A3="","",IFERROR(_xlfn.XLOOKUP(A3,Versions!$H$2:$H$201,Versions!$C$2:$C$201,""),""))</f>
        <v/>
      </c>
      <c r="M3" s="22">
        <f>IF(A3="","",IFERROR(_xlfn.XLOOKUP(A3,Versions!$H$2:$H$201,Versions!$E$2:$E$201,""),""))</f>
        <v/>
      </c>
      <c r="N3" s="23">
        <f>IF(OR(A3="",I3="",J3="Accepté",J3="Annulé"),"",I3-'Paramètres'!$B$2)</f>
        <v/>
      </c>
      <c r="O3" s="15" t="inlineStr">
        <is>
          <t>Normale</t>
        </is>
      </c>
      <c r="P3" s="17" t="n"/>
      <c r="Q3" s="21">
        <f>IF(OR(A3="",I3="",J3="Accepté",J3="Annulé"),"",IF(P3="",I3-'Paramètres'!$B$3,MAX(P3+'Paramètres'!$B$4,I3-'Paramètres'!$B$3)))</f>
        <v/>
      </c>
      <c r="R3" s="11">
        <f>IF(A3="","",IF(COUNTIF($A$2:$A$151,A3)&gt;1,"Identifiant en double",IF(OR(D3="",E3="",G3="",J3=""),"À compléter",IF(AND(OR(J3="Envoyé",J3="À corriger",J3="Accepté"),K3=""),"Version courante absente","OK"))))</f>
        <v/>
      </c>
      <c r="U3">
        <f>'Paramètres'!G3</f>
        <v/>
      </c>
      <c r="V3">
        <f>'Paramètres'!F3</f>
        <v/>
      </c>
      <c r="W3">
        <f>'Paramètres'!D3</f>
        <v/>
      </c>
      <c r="X3">
        <f>'Paramètres'!E3</f>
        <v/>
      </c>
    </row>
    <row r="4" ht="28" customHeight="1">
      <c r="A4" s="15" t="inlineStr">
        <is>
          <t>DEMO-LIV-003</t>
        </is>
      </c>
      <c r="B4" s="15" t="inlineStr">
        <is>
          <t>Électricité</t>
        </is>
      </c>
      <c r="C4" s="15" t="inlineStr">
        <is>
          <t>Plan</t>
        </is>
      </c>
      <c r="D4" s="16" t="inlineStr">
        <is>
          <t>Schéma armoire DEMO-TGBT</t>
        </is>
      </c>
      <c r="E4" s="16" t="inlineStr">
        <is>
          <t>Électricité Scénario Démo</t>
        </is>
      </c>
      <c r="F4" s="16" t="inlineStr">
        <is>
          <t>Cellule Synthèse Fictive</t>
        </is>
      </c>
      <c r="G4" s="17" t="n">
        <v>46264</v>
      </c>
      <c r="H4" s="17" t="n"/>
      <c r="I4" s="18">
        <f>IF(A4="","",IF(H4&lt;&gt;"",H4,G4))</f>
        <v/>
      </c>
      <c r="J4" s="15" t="inlineStr">
        <is>
          <t>Envoyé</t>
        </is>
      </c>
      <c r="K4" s="18">
        <f>IF(A4="","",IFERROR(_xlfn.XLOOKUP(A4,Versions!$H$2:$H$201,Versions!$D$2:$D$201,""),""))</f>
        <v/>
      </c>
      <c r="L4" s="13">
        <f>IF(A4="","",IFERROR(_xlfn.XLOOKUP(A4,Versions!$H$2:$H$201,Versions!$C$2:$C$201,""),""))</f>
        <v/>
      </c>
      <c r="M4" s="19">
        <f>IF(A4="","",IFERROR(_xlfn.XLOOKUP(A4,Versions!$H$2:$H$201,Versions!$E$2:$E$201,""),""))</f>
        <v/>
      </c>
      <c r="N4" s="20">
        <f>IF(OR(A4="",I4="",J4="Accepté",J4="Annulé"),"",I4-'Paramètres'!$B$2)</f>
        <v/>
      </c>
      <c r="O4" s="15" t="inlineStr">
        <is>
          <t>Critique</t>
        </is>
      </c>
      <c r="P4" s="17" t="n">
        <v>46269</v>
      </c>
      <c r="Q4" s="18">
        <f>IF(OR(A4="",I4="",J4="Accepté",J4="Annulé"),"",IF(P4="",I4-'Paramètres'!$B$3,MAX(P4+'Paramètres'!$B$4,I4-'Paramètres'!$B$3)))</f>
        <v/>
      </c>
      <c r="R4" s="13">
        <f>IF(A4="","",IF(COUNTIF($A$2:$A$151,A4)&gt;1,"Identifiant en double",IF(OR(D4="",E4="",G4="",J4=""),"À compléter",IF(AND(OR(J4="Envoyé",J4="À corriger",J4="Accepté"),K4=""),"Version courante absente","OK"))))</f>
        <v/>
      </c>
      <c r="U4">
        <f>'Paramètres'!G4</f>
        <v/>
      </c>
      <c r="V4">
        <f>'Paramètres'!F4</f>
        <v/>
      </c>
      <c r="W4">
        <f>'Paramètres'!D4</f>
        <v/>
      </c>
      <c r="X4">
        <f>'Paramètres'!E4</f>
        <v/>
      </c>
    </row>
    <row r="5" ht="28" customHeight="1">
      <c r="A5" s="15" t="inlineStr">
        <is>
          <t>DEMO-LIV-004</t>
        </is>
      </c>
      <c r="B5" s="15" t="inlineStr">
        <is>
          <t>Architecture</t>
        </is>
      </c>
      <c r="C5" s="15" t="inlineStr">
        <is>
          <t>Plan</t>
        </is>
      </c>
      <c r="D5" s="16" t="inlineStr">
        <is>
          <t>Faux plafond niveau fictif</t>
        </is>
      </c>
      <c r="E5" s="16" t="inlineStr">
        <is>
          <t>Studio Architecture Démo</t>
        </is>
      </c>
      <c r="F5" s="16" t="inlineStr">
        <is>
          <t>Coordination Horizon Démo</t>
        </is>
      </c>
      <c r="G5" s="17" t="n">
        <v>46259</v>
      </c>
      <c r="H5" s="17" t="n"/>
      <c r="I5" s="21">
        <f>IF(A5="","",IF(H5&lt;&gt;"",H5,G5))</f>
        <v/>
      </c>
      <c r="J5" s="15" t="inlineStr">
        <is>
          <t>À corriger</t>
        </is>
      </c>
      <c r="K5" s="21">
        <f>IF(A5="","",IFERROR(_xlfn.XLOOKUP(A5,Versions!$H$2:$H$201,Versions!$D$2:$D$201,""),""))</f>
        <v/>
      </c>
      <c r="L5" s="11">
        <f>IF(A5="","",IFERROR(_xlfn.XLOOKUP(A5,Versions!$H$2:$H$201,Versions!$C$2:$C$201,""),""))</f>
        <v/>
      </c>
      <c r="M5" s="22">
        <f>IF(A5="","",IFERROR(_xlfn.XLOOKUP(A5,Versions!$H$2:$H$201,Versions!$E$2:$E$201,""),""))</f>
        <v/>
      </c>
      <c r="N5" s="23">
        <f>IF(OR(A5="",I5="",J5="Accepté",J5="Annulé"),"",I5-'Paramètres'!$B$2)</f>
        <v/>
      </c>
      <c r="O5" s="15" t="inlineStr">
        <is>
          <t>Critique</t>
        </is>
      </c>
      <c r="P5" s="17" t="n">
        <v>46270</v>
      </c>
      <c r="Q5" s="21">
        <f>IF(OR(A5="",I5="",J5="Accepté",J5="Annulé"),"",IF(P5="",I5-'Paramètres'!$B$3,MAX(P5+'Paramètres'!$B$4,I5-'Paramètres'!$B$3)))</f>
        <v/>
      </c>
      <c r="R5" s="11">
        <f>IF(A5="","",IF(COUNTIF($A$2:$A$151,A5)&gt;1,"Identifiant en double",IF(OR(D5="",E5="",G5="",J5=""),"À compléter",IF(AND(OR(J5="Envoyé",J5="À corriger",J5="Accepté"),K5=""),"Version courante absente","OK"))))</f>
        <v/>
      </c>
      <c r="U5">
        <f>'Paramètres'!G5</f>
        <v/>
      </c>
      <c r="V5">
        <f>'Paramètres'!F5</f>
        <v/>
      </c>
      <c r="W5">
        <f>'Paramètres'!D5</f>
        <v/>
      </c>
      <c r="X5">
        <f>'Paramètres'!E5</f>
        <v/>
      </c>
    </row>
    <row r="6" ht="28" customHeight="1">
      <c r="A6" s="15" t="inlineStr">
        <is>
          <t>DEMO-LIV-005</t>
        </is>
      </c>
      <c r="B6" s="15" t="inlineStr">
        <is>
          <t>Plomberie</t>
        </is>
      </c>
      <c r="C6" s="15" t="inlineStr">
        <is>
          <t>Plan</t>
        </is>
      </c>
      <c r="D6" s="16" t="inlineStr">
        <is>
          <t>Synthèse réseaux zone B</t>
        </is>
      </c>
      <c r="E6" s="16" t="inlineStr">
        <is>
          <t>Plomberie Maquette Fictive</t>
        </is>
      </c>
      <c r="F6" s="16" t="inlineStr">
        <is>
          <t>Cellule Synthèse Fictive</t>
        </is>
      </c>
      <c r="G6" s="17" t="n">
        <v>46272</v>
      </c>
      <c r="H6" s="17" t="n"/>
      <c r="I6" s="18">
        <f>IF(A6="","",IF(H6&lt;&gt;"",H6,G6))</f>
        <v/>
      </c>
      <c r="J6" s="15" t="inlineStr">
        <is>
          <t>À préparer</t>
        </is>
      </c>
      <c r="K6" s="18">
        <f>IF(A6="","",IFERROR(_xlfn.XLOOKUP(A6,Versions!$H$2:$H$201,Versions!$D$2:$D$201,""),""))</f>
        <v/>
      </c>
      <c r="L6" s="13">
        <f>IF(A6="","",IFERROR(_xlfn.XLOOKUP(A6,Versions!$H$2:$H$201,Versions!$C$2:$C$201,""),""))</f>
        <v/>
      </c>
      <c r="M6" s="19">
        <f>IF(A6="","",IFERROR(_xlfn.XLOOKUP(A6,Versions!$H$2:$H$201,Versions!$E$2:$E$201,""),""))</f>
        <v/>
      </c>
      <c r="N6" s="20">
        <f>IF(OR(A6="",I6="",J6="Accepté",J6="Annulé"),"",I6-'Paramètres'!$B$2)</f>
        <v/>
      </c>
      <c r="O6" s="15" t="inlineStr">
        <is>
          <t>Haute</t>
        </is>
      </c>
      <c r="P6" s="17" t="n"/>
      <c r="Q6" s="18">
        <f>IF(OR(A6="",I6="",J6="Accepté",J6="Annulé"),"",IF(P6="",I6-'Paramètres'!$B$3,MAX(P6+'Paramètres'!$B$4,I6-'Paramètres'!$B$3)))</f>
        <v/>
      </c>
      <c r="R6" s="13">
        <f>IF(A6="","",IF(COUNTIF($A$2:$A$151,A6)&gt;1,"Identifiant en double",IF(OR(D6="",E6="",G6="",J6=""),"À compléter",IF(AND(OR(J6="Envoyé",J6="À corriger",J6="Accepté"),K6=""),"Version courante absente","OK"))))</f>
        <v/>
      </c>
      <c r="U6">
        <f>'Paramètres'!G6</f>
        <v/>
      </c>
      <c r="V6">
        <f>'Paramètres'!F6</f>
        <v/>
      </c>
      <c r="W6">
        <f>'Paramètres'!D6</f>
        <v/>
      </c>
      <c r="X6">
        <f>'Paramètres'!E6</f>
        <v/>
      </c>
    </row>
    <row r="7" ht="28" customHeight="1">
      <c r="A7" s="15" t="inlineStr">
        <is>
          <t>DEMO-LIV-006</t>
        </is>
      </c>
      <c r="B7" s="15" t="inlineStr">
        <is>
          <t>Façades</t>
        </is>
      </c>
      <c r="C7" s="15" t="inlineStr">
        <is>
          <t>Échantillon</t>
        </is>
      </c>
      <c r="D7" s="16" t="inlineStr">
        <is>
          <t>Teinte panneau DEMO-01</t>
        </is>
      </c>
      <c r="E7" s="16" t="inlineStr">
        <is>
          <t>Façades Fiction Démo</t>
        </is>
      </c>
      <c r="F7" s="16" t="inlineStr">
        <is>
          <t>Architecture Horizon Démo</t>
        </is>
      </c>
      <c r="G7" s="17" t="n">
        <v>46280</v>
      </c>
      <c r="H7" s="17" t="n"/>
      <c r="I7" s="21">
        <f>IF(A7="","",IF(H7&lt;&gt;"",H7,G7))</f>
        <v/>
      </c>
      <c r="J7" s="15" t="inlineStr">
        <is>
          <t>En cours</t>
        </is>
      </c>
      <c r="K7" s="21">
        <f>IF(A7="","",IFERROR(_xlfn.XLOOKUP(A7,Versions!$H$2:$H$201,Versions!$D$2:$D$201,""),""))</f>
        <v/>
      </c>
      <c r="L7" s="11">
        <f>IF(A7="","",IFERROR(_xlfn.XLOOKUP(A7,Versions!$H$2:$H$201,Versions!$C$2:$C$201,""),""))</f>
        <v/>
      </c>
      <c r="M7" s="22">
        <f>IF(A7="","",IFERROR(_xlfn.XLOOKUP(A7,Versions!$H$2:$H$201,Versions!$E$2:$E$201,""),""))</f>
        <v/>
      </c>
      <c r="N7" s="23">
        <f>IF(OR(A7="",I7="",J7="Accepté",J7="Annulé"),"",I7-'Paramètres'!$B$2)</f>
        <v/>
      </c>
      <c r="O7" s="15" t="inlineStr">
        <is>
          <t>Normale</t>
        </is>
      </c>
      <c r="P7" s="17" t="n"/>
      <c r="Q7" s="21">
        <f>IF(OR(A7="",I7="",J7="Accepté",J7="Annulé"),"",IF(P7="",I7-'Paramètres'!$B$3,MAX(P7+'Paramètres'!$B$4,I7-'Paramètres'!$B$3)))</f>
        <v/>
      </c>
      <c r="R7" s="11">
        <f>IF(A7="","",IF(COUNTIF($A$2:$A$151,A7)&gt;1,"Identifiant en double",IF(OR(D7="",E7="",G7="",J7=""),"À compléter",IF(AND(OR(J7="Envoyé",J7="À corriger",J7="Accepté"),K7=""),"Version courante absente","OK"))))</f>
        <v/>
      </c>
      <c r="U7">
        <f>'Paramètres'!G7</f>
        <v/>
      </c>
      <c r="V7">
        <f>'Paramètres'!F7</f>
        <v/>
      </c>
      <c r="W7">
        <f>'Paramètres'!D7</f>
        <v/>
      </c>
      <c r="X7">
        <f>'Paramètres'!E7</f>
        <v/>
      </c>
    </row>
    <row r="8" ht="28" customHeight="1">
      <c r="A8" s="15" t="inlineStr">
        <is>
          <t>DEMO-LIV-007</t>
        </is>
      </c>
      <c r="B8" s="15" t="inlineStr">
        <is>
          <t>Terrassement</t>
        </is>
      </c>
      <c r="C8" s="15" t="inlineStr">
        <is>
          <t>Planning</t>
        </is>
      </c>
      <c r="D8" s="16" t="inlineStr">
        <is>
          <t>Séquence zone test</t>
        </is>
      </c>
      <c r="E8" s="16" t="inlineStr">
        <is>
          <t>Terrassement Démonstration</t>
        </is>
      </c>
      <c r="F8" s="16" t="inlineStr">
        <is>
          <t>Coordination Horizon Démo</t>
        </is>
      </c>
      <c r="G8" s="17" t="n">
        <v>46285</v>
      </c>
      <c r="H8" s="17" t="n"/>
      <c r="I8" s="18">
        <f>IF(A8="","",IF(H8&lt;&gt;"",H8,G8))</f>
        <v/>
      </c>
      <c r="J8" s="15" t="inlineStr">
        <is>
          <t>À préparer</t>
        </is>
      </c>
      <c r="K8" s="18">
        <f>IF(A8="","",IFERROR(_xlfn.XLOOKUP(A8,Versions!$H$2:$H$201,Versions!$D$2:$D$201,""),""))</f>
        <v/>
      </c>
      <c r="L8" s="13">
        <f>IF(A8="","",IFERROR(_xlfn.XLOOKUP(A8,Versions!$H$2:$H$201,Versions!$C$2:$C$201,""),""))</f>
        <v/>
      </c>
      <c r="M8" s="19">
        <f>IF(A8="","",IFERROR(_xlfn.XLOOKUP(A8,Versions!$H$2:$H$201,Versions!$E$2:$E$201,""),""))</f>
        <v/>
      </c>
      <c r="N8" s="20">
        <f>IF(OR(A8="",I8="",J8="Accepté",J8="Annulé"),"",I8-'Paramètres'!$B$2)</f>
        <v/>
      </c>
      <c r="O8" s="15" t="inlineStr">
        <is>
          <t>Basse</t>
        </is>
      </c>
      <c r="P8" s="17" t="n"/>
      <c r="Q8" s="18">
        <f>IF(OR(A8="",I8="",J8="Accepté",J8="Annulé"),"",IF(P8="",I8-'Paramètres'!$B$3,MAX(P8+'Paramètres'!$B$4,I8-'Paramètres'!$B$3)))</f>
        <v/>
      </c>
      <c r="R8" s="13">
        <f>IF(A8="","",IF(COUNTIF($A$2:$A$151,A8)&gt;1,"Identifiant en double",IF(OR(D8="",E8="",G8="",J8=""),"À compléter",IF(AND(OR(J8="Envoyé",J8="À corriger",J8="Accepté"),K8=""),"Version courante absente","OK"))))</f>
        <v/>
      </c>
      <c r="U8">
        <f>'Paramètres'!G8</f>
        <v/>
      </c>
      <c r="V8">
        <f>'Paramètres'!F8</f>
        <v/>
      </c>
      <c r="W8">
        <f>'Paramètres'!D8</f>
        <v/>
      </c>
      <c r="X8">
        <f>'Paramètres'!E8</f>
        <v/>
      </c>
    </row>
    <row r="9" ht="28" customHeight="1">
      <c r="A9" s="15" t="inlineStr">
        <is>
          <t>DEMO-LIV-008</t>
        </is>
      </c>
      <c r="B9" s="15" t="inlineStr">
        <is>
          <t>VRD</t>
        </is>
      </c>
      <c r="C9" s="15" t="inlineStr">
        <is>
          <t>Plan</t>
        </is>
      </c>
      <c r="D9" s="16" t="inlineStr">
        <is>
          <t>Récolement zone test</t>
        </is>
      </c>
      <c r="E9" s="16" t="inlineStr">
        <is>
          <t>VRD Projet Fictif</t>
        </is>
      </c>
      <c r="F9" s="16" t="inlineStr">
        <is>
          <t>Coordination Horizon Démo</t>
        </is>
      </c>
      <c r="G9" s="17" t="n">
        <v>46266</v>
      </c>
      <c r="H9" s="17" t="n"/>
      <c r="I9" s="21">
        <f>IF(A9="","",IF(H9&lt;&gt;"",H9,G9))</f>
        <v/>
      </c>
      <c r="J9" s="15" t="inlineStr">
        <is>
          <t>Accepté</t>
        </is>
      </c>
      <c r="K9" s="21">
        <f>IF(A9="","",IFERROR(_xlfn.XLOOKUP(A9,Versions!$H$2:$H$201,Versions!$D$2:$D$201,""),""))</f>
        <v/>
      </c>
      <c r="L9" s="11">
        <f>IF(A9="","",IFERROR(_xlfn.XLOOKUP(A9,Versions!$H$2:$H$201,Versions!$C$2:$C$201,""),""))</f>
        <v/>
      </c>
      <c r="M9" s="22">
        <f>IF(A9="","",IFERROR(_xlfn.XLOOKUP(A9,Versions!$H$2:$H$201,Versions!$E$2:$E$201,""),""))</f>
        <v/>
      </c>
      <c r="N9" s="23">
        <f>IF(OR(A9="",I9="",J9="Accepté",J9="Annulé"),"",I9-'Paramètres'!$B$2)</f>
        <v/>
      </c>
      <c r="O9" s="15" t="inlineStr">
        <is>
          <t>Normale</t>
        </is>
      </c>
      <c r="P9" s="17" t="n">
        <v>46263</v>
      </c>
      <c r="Q9" s="21">
        <f>IF(OR(A9="",I9="",J9="Accepté",J9="Annulé"),"",IF(P9="",I9-'Paramètres'!$B$3,MAX(P9+'Paramètres'!$B$4,I9-'Paramètres'!$B$3)))</f>
        <v/>
      </c>
      <c r="R9" s="11">
        <f>IF(A9="","",IF(COUNTIF($A$2:$A$151,A9)&gt;1,"Identifiant en double",IF(OR(D9="",E9="",G9="",J9=""),"À compléter",IF(AND(OR(J9="Envoyé",J9="À corriger",J9="Accepté"),K9=""),"Version courante absente","OK"))))</f>
        <v/>
      </c>
      <c r="U9">
        <f>'Paramètres'!G9</f>
        <v/>
      </c>
      <c r="V9">
        <f>'Paramètres'!F9</f>
        <v/>
      </c>
      <c r="W9">
        <f>'Paramètres'!D9</f>
        <v/>
      </c>
      <c r="X9">
        <f>'Paramètres'!E9</f>
        <v/>
      </c>
    </row>
    <row r="10" ht="28" customHeight="1">
      <c r="A10" s="15" t="inlineStr">
        <is>
          <t>DEMO-LIV-009</t>
        </is>
      </c>
      <c r="B10" s="15" t="inlineStr">
        <is>
          <t>Menuiseries</t>
        </is>
      </c>
      <c r="C10" s="15" t="inlineStr">
        <is>
          <t>Fiche technique</t>
        </is>
      </c>
      <c r="D10" s="16" t="inlineStr">
        <is>
          <t>Porte fictive PF-01</t>
        </is>
      </c>
      <c r="E10" s="16" t="inlineStr">
        <is>
          <t>Menuiserie Imaginaire</t>
        </is>
      </c>
      <c r="F10" s="16" t="inlineStr">
        <is>
          <t>Architecture Horizon Démo</t>
        </is>
      </c>
      <c r="G10" s="17" t="n">
        <v>46277</v>
      </c>
      <c r="H10" s="17" t="n"/>
      <c r="I10" s="18">
        <f>IF(A10="","",IF(H10&lt;&gt;"",H10,G10))</f>
        <v/>
      </c>
      <c r="J10" s="15" t="inlineStr">
        <is>
          <t>Annulé</t>
        </is>
      </c>
      <c r="K10" s="18">
        <f>IF(A10="","",IFERROR(_xlfn.XLOOKUP(A10,Versions!$H$2:$H$201,Versions!$D$2:$D$201,""),""))</f>
        <v/>
      </c>
      <c r="L10" s="13">
        <f>IF(A10="","",IFERROR(_xlfn.XLOOKUP(A10,Versions!$H$2:$H$201,Versions!$C$2:$C$201,""),""))</f>
        <v/>
      </c>
      <c r="M10" s="19">
        <f>IF(A10="","",IFERROR(_xlfn.XLOOKUP(A10,Versions!$H$2:$H$201,Versions!$E$2:$E$201,""),""))</f>
        <v/>
      </c>
      <c r="N10" s="20">
        <f>IF(OR(A10="",I10="",J10="Accepté",J10="Annulé"),"",I10-'Paramètres'!$B$2)</f>
        <v/>
      </c>
      <c r="O10" s="15" t="inlineStr">
        <is>
          <t>Basse</t>
        </is>
      </c>
      <c r="P10" s="17" t="n"/>
      <c r="Q10" s="18">
        <f>IF(OR(A10="",I10="",J10="Accepté",J10="Annulé"),"",IF(P10="",I10-'Paramètres'!$B$3,MAX(P10+'Paramètres'!$B$4,I10-'Paramètres'!$B$3)))</f>
        <v/>
      </c>
      <c r="R10" s="13">
        <f>IF(A10="","",IF(COUNTIF($A$2:$A$151,A10)&gt;1,"Identifiant en double",IF(OR(D10="",E10="",G10="",J10=""),"À compléter",IF(AND(OR(J10="Envoyé",J10="À corriger",J10="Accepté"),K10=""),"Version courante absente","OK"))))</f>
        <v/>
      </c>
      <c r="U10">
        <f>'Paramètres'!G10</f>
        <v/>
      </c>
      <c r="V10">
        <f>'Paramètres'!F10</f>
        <v/>
      </c>
      <c r="W10">
        <f>'Paramètres'!D10</f>
        <v/>
      </c>
      <c r="X10">
        <f>'Paramètres'!E10</f>
        <v/>
      </c>
    </row>
    <row r="11" ht="28" customHeight="1">
      <c r="A11" s="15" t="inlineStr">
        <is>
          <t>DEMO-LIV-010</t>
        </is>
      </c>
      <c r="B11" s="15" t="inlineStr">
        <is>
          <t>Peinture</t>
        </is>
      </c>
      <c r="C11" s="15" t="inlineStr">
        <is>
          <t>Échantillon</t>
        </is>
      </c>
      <c r="D11" s="16" t="inlineStr">
        <is>
          <t>Nuancier fictif N-01</t>
        </is>
      </c>
      <c r="E11" s="16" t="inlineStr">
        <is>
          <t>Peinture Fiction</t>
        </is>
      </c>
      <c r="F11" s="16" t="inlineStr">
        <is>
          <t>Architecture Horizon Démo</t>
        </is>
      </c>
      <c r="G11" s="17" t="n">
        <v>46270</v>
      </c>
      <c r="H11" s="17" t="n"/>
      <c r="I11" s="21">
        <f>IF(A11="","",IF(H11&lt;&gt;"",H11,G11))</f>
        <v/>
      </c>
      <c r="J11" s="15" t="inlineStr">
        <is>
          <t>Envoyé</t>
        </is>
      </c>
      <c r="K11" s="21">
        <f>IF(A11="","",IFERROR(_xlfn.XLOOKUP(A11,Versions!$H$2:$H$201,Versions!$D$2:$D$201,""),""))</f>
        <v/>
      </c>
      <c r="L11" s="11">
        <f>IF(A11="","",IFERROR(_xlfn.XLOOKUP(A11,Versions!$H$2:$H$201,Versions!$C$2:$C$201,""),""))</f>
        <v/>
      </c>
      <c r="M11" s="22">
        <f>IF(A11="","",IFERROR(_xlfn.XLOOKUP(A11,Versions!$H$2:$H$201,Versions!$E$2:$E$201,""),""))</f>
        <v/>
      </c>
      <c r="N11" s="23">
        <f>IF(OR(A11="",I11="",J11="Accepté",J11="Annulé"),"",I11-'Paramètres'!$B$2)</f>
        <v/>
      </c>
      <c r="O11" s="15" t="inlineStr">
        <is>
          <t>Haute</t>
        </is>
      </c>
      <c r="P11" s="17" t="n">
        <v>46271</v>
      </c>
      <c r="Q11" s="21">
        <f>IF(OR(A11="",I11="",J11="Accepté",J11="Annulé"),"",IF(P11="",I11-'Paramètres'!$B$3,MAX(P11+'Paramètres'!$B$4,I11-'Paramètres'!$B$3)))</f>
        <v/>
      </c>
      <c r="R11" s="11">
        <f>IF(A11="","",IF(COUNTIF($A$2:$A$151,A11)&gt;1,"Identifiant en double",IF(OR(D11="",E11="",G11="",J11=""),"À compléter",IF(AND(OR(J11="Envoyé",J11="À corriger",J11="Accepté"),K11=""),"Version courante absente","OK"))))</f>
        <v/>
      </c>
      <c r="U11">
        <f>'Paramètres'!G11</f>
        <v/>
      </c>
      <c r="V11">
        <f>'Paramètres'!F11</f>
        <v/>
      </c>
      <c r="W11">
        <f>'Paramètres'!D11</f>
        <v/>
      </c>
      <c r="X11">
        <f>'Paramètres'!E11</f>
        <v/>
      </c>
    </row>
    <row r="12" ht="21" customHeight="1">
      <c r="A12" s="15" t="n"/>
      <c r="B12" s="15" t="n"/>
      <c r="C12" s="15" t="n"/>
      <c r="D12" s="16" t="n"/>
      <c r="E12" s="16" t="n"/>
      <c r="F12" s="16" t="n"/>
      <c r="G12" s="17" t="n"/>
      <c r="H12" s="17" t="n"/>
      <c r="I12" s="18">
        <f>IF(A12="","",IF(H12&lt;&gt;"",H12,G12))</f>
        <v/>
      </c>
      <c r="J12" s="15" t="n"/>
      <c r="K12" s="18">
        <f>IF(A12="","",IFERROR(_xlfn.XLOOKUP(A12,Versions!$H$2:$H$201,Versions!$D$2:$D$201,""),""))</f>
        <v/>
      </c>
      <c r="L12" s="13">
        <f>IF(A12="","",IFERROR(_xlfn.XLOOKUP(A12,Versions!$H$2:$H$201,Versions!$C$2:$C$201,""),""))</f>
        <v/>
      </c>
      <c r="M12" s="19">
        <f>IF(A12="","",IFERROR(_xlfn.XLOOKUP(A12,Versions!$H$2:$H$201,Versions!$E$2:$E$201,""),""))</f>
        <v/>
      </c>
      <c r="N12" s="20">
        <f>IF(OR(A12="",I12="",J12="Accepté",J12="Annulé"),"",I12-'Paramètres'!$B$2)</f>
        <v/>
      </c>
      <c r="O12" s="15" t="n"/>
      <c r="P12" s="17" t="n"/>
      <c r="Q12" s="18">
        <f>IF(OR(A12="",I12="",J12="Accepté",J12="Annulé"),"",IF(P12="",I12-'Paramètres'!$B$3,MAX(P12+'Paramètres'!$B$4,I12-'Paramètres'!$B$3)))</f>
        <v/>
      </c>
      <c r="R12" s="13">
        <f>IF(A12="","",IF(COUNTIF($A$2:$A$151,A12)&gt;1,"Identifiant en double",IF(OR(D12="",E12="",G12="",J12=""),"À compléter",IF(AND(OR(J12="Envoyé",J12="À corriger",J12="Accepté"),K12=""),"Version courante absente","OK"))))</f>
        <v/>
      </c>
      <c r="U12">
        <f>'Paramètres'!G12</f>
        <v/>
      </c>
      <c r="V12">
        <f>'Paramètres'!F12</f>
        <v/>
      </c>
      <c r="W12">
        <f>'Paramètres'!D12</f>
        <v/>
      </c>
      <c r="X12">
        <f>'Paramètres'!E12</f>
        <v/>
      </c>
    </row>
    <row r="13" ht="21" customHeight="1">
      <c r="A13" s="15" t="n"/>
      <c r="B13" s="15" t="n"/>
      <c r="C13" s="15" t="n"/>
      <c r="D13" s="16" t="n"/>
      <c r="E13" s="16" t="n"/>
      <c r="F13" s="16" t="n"/>
      <c r="G13" s="17" t="n"/>
      <c r="H13" s="17" t="n"/>
      <c r="I13" s="21">
        <f>IF(A13="","",IF(H13&lt;&gt;"",H13,G13))</f>
        <v/>
      </c>
      <c r="J13" s="15" t="n"/>
      <c r="K13" s="21">
        <f>IF(A13="","",IFERROR(_xlfn.XLOOKUP(A13,Versions!$H$2:$H$201,Versions!$D$2:$D$201,""),""))</f>
        <v/>
      </c>
      <c r="L13" s="11">
        <f>IF(A13="","",IFERROR(_xlfn.XLOOKUP(A13,Versions!$H$2:$H$201,Versions!$C$2:$C$201,""),""))</f>
        <v/>
      </c>
      <c r="M13" s="22">
        <f>IF(A13="","",IFERROR(_xlfn.XLOOKUP(A13,Versions!$H$2:$H$201,Versions!$E$2:$E$201,""),""))</f>
        <v/>
      </c>
      <c r="N13" s="23">
        <f>IF(OR(A13="",I13="",J13="Accepté",J13="Annulé"),"",I13-'Paramètres'!$B$2)</f>
        <v/>
      </c>
      <c r="O13" s="15" t="n"/>
      <c r="P13" s="17" t="n"/>
      <c r="Q13" s="21">
        <f>IF(OR(A13="",I13="",J13="Accepté",J13="Annulé"),"",IF(P13="",I13-'Paramètres'!$B$3,MAX(P13+'Paramètres'!$B$4,I13-'Paramètres'!$B$3)))</f>
        <v/>
      </c>
      <c r="R13" s="11">
        <f>IF(A13="","",IF(COUNTIF($A$2:$A$151,A13)&gt;1,"Identifiant en double",IF(OR(D13="",E13="",G13="",J13=""),"À compléter",IF(AND(OR(J13="Envoyé",J13="À corriger",J13="Accepté"),K13=""),"Version courante absente","OK"))))</f>
        <v/>
      </c>
      <c r="U13">
        <f>'Paramètres'!G13</f>
        <v/>
      </c>
      <c r="V13">
        <f>'Paramètres'!F13</f>
        <v/>
      </c>
      <c r="W13">
        <f>'Paramètres'!D13</f>
        <v/>
      </c>
      <c r="X13">
        <f>'Paramètres'!E13</f>
        <v/>
      </c>
    </row>
    <row r="14" ht="21" customHeight="1">
      <c r="A14" s="15" t="n"/>
      <c r="B14" s="15" t="n"/>
      <c r="C14" s="15" t="n"/>
      <c r="D14" s="16" t="n"/>
      <c r="E14" s="16" t="n"/>
      <c r="F14" s="16" t="n"/>
      <c r="G14" s="17" t="n"/>
      <c r="H14" s="17" t="n"/>
      <c r="I14" s="18">
        <f>IF(A14="","",IF(H14&lt;&gt;"",H14,G14))</f>
        <v/>
      </c>
      <c r="J14" s="15" t="n"/>
      <c r="K14" s="18">
        <f>IF(A14="","",IFERROR(_xlfn.XLOOKUP(A14,Versions!$H$2:$H$201,Versions!$D$2:$D$201,""),""))</f>
        <v/>
      </c>
      <c r="L14" s="13">
        <f>IF(A14="","",IFERROR(_xlfn.XLOOKUP(A14,Versions!$H$2:$H$201,Versions!$C$2:$C$201,""),""))</f>
        <v/>
      </c>
      <c r="M14" s="19">
        <f>IF(A14="","",IFERROR(_xlfn.XLOOKUP(A14,Versions!$H$2:$H$201,Versions!$E$2:$E$201,""),""))</f>
        <v/>
      </c>
      <c r="N14" s="20">
        <f>IF(OR(A14="",I14="",J14="Accepté",J14="Annulé"),"",I14-'Paramètres'!$B$2)</f>
        <v/>
      </c>
      <c r="O14" s="15" t="n"/>
      <c r="P14" s="17" t="n"/>
      <c r="Q14" s="18">
        <f>IF(OR(A14="",I14="",J14="Accepté",J14="Annulé"),"",IF(P14="",I14-'Paramètres'!$B$3,MAX(P14+'Paramètres'!$B$4,I14-'Paramètres'!$B$3)))</f>
        <v/>
      </c>
      <c r="R14" s="13">
        <f>IF(A14="","",IF(COUNTIF($A$2:$A$151,A14)&gt;1,"Identifiant en double",IF(OR(D14="",E14="",G14="",J14=""),"À compléter",IF(AND(OR(J14="Envoyé",J14="À corriger",J14="Accepté"),K14=""),"Version courante absente","OK"))))</f>
        <v/>
      </c>
      <c r="U14">
        <f>'Paramètres'!G14</f>
        <v/>
      </c>
      <c r="V14">
        <f>'Paramètres'!F14</f>
        <v/>
      </c>
      <c r="W14">
        <f>'Paramètres'!D14</f>
        <v/>
      </c>
      <c r="X14">
        <f>'Paramètres'!E14</f>
        <v/>
      </c>
    </row>
    <row r="15" ht="21" customHeight="1">
      <c r="A15" s="15" t="n"/>
      <c r="B15" s="15" t="n"/>
      <c r="C15" s="15" t="n"/>
      <c r="D15" s="16" t="n"/>
      <c r="E15" s="16" t="n"/>
      <c r="F15" s="16" t="n"/>
      <c r="G15" s="17" t="n"/>
      <c r="H15" s="17" t="n"/>
      <c r="I15" s="21">
        <f>IF(A15="","",IF(H15&lt;&gt;"",H15,G15))</f>
        <v/>
      </c>
      <c r="J15" s="15" t="n"/>
      <c r="K15" s="21">
        <f>IF(A15="","",IFERROR(_xlfn.XLOOKUP(A15,Versions!$H$2:$H$201,Versions!$D$2:$D$201,""),""))</f>
        <v/>
      </c>
      <c r="L15" s="11">
        <f>IF(A15="","",IFERROR(_xlfn.XLOOKUP(A15,Versions!$H$2:$H$201,Versions!$C$2:$C$201,""),""))</f>
        <v/>
      </c>
      <c r="M15" s="22">
        <f>IF(A15="","",IFERROR(_xlfn.XLOOKUP(A15,Versions!$H$2:$H$201,Versions!$E$2:$E$201,""),""))</f>
        <v/>
      </c>
      <c r="N15" s="23">
        <f>IF(OR(A15="",I15="",J15="Accepté",J15="Annulé"),"",I15-'Paramètres'!$B$2)</f>
        <v/>
      </c>
      <c r="O15" s="15" t="n"/>
      <c r="P15" s="17" t="n"/>
      <c r="Q15" s="21">
        <f>IF(OR(A15="",I15="",J15="Accepté",J15="Annulé"),"",IF(P15="",I15-'Paramètres'!$B$3,MAX(P15+'Paramètres'!$B$4,I15-'Paramètres'!$B$3)))</f>
        <v/>
      </c>
      <c r="R15" s="11">
        <f>IF(A15="","",IF(COUNTIF($A$2:$A$151,A15)&gt;1,"Identifiant en double",IF(OR(D15="",E15="",G15="",J15=""),"À compléter",IF(AND(OR(J15="Envoyé",J15="À corriger",J15="Accepté"),K15=""),"Version courante absente","OK"))))</f>
        <v/>
      </c>
      <c r="U15">
        <f>'Paramètres'!G15</f>
        <v/>
      </c>
      <c r="V15">
        <f>'Paramètres'!F15</f>
        <v/>
      </c>
      <c r="W15">
        <f>'Paramètres'!D15</f>
        <v/>
      </c>
      <c r="X15">
        <f>'Paramètres'!E15</f>
        <v/>
      </c>
    </row>
    <row r="16" ht="21" customHeight="1">
      <c r="A16" s="15" t="n"/>
      <c r="B16" s="15" t="n"/>
      <c r="C16" s="15" t="n"/>
      <c r="D16" s="16" t="n"/>
      <c r="E16" s="16" t="n"/>
      <c r="F16" s="16" t="n"/>
      <c r="G16" s="17" t="n"/>
      <c r="H16" s="17" t="n"/>
      <c r="I16" s="18">
        <f>IF(A16="","",IF(H16&lt;&gt;"",H16,G16))</f>
        <v/>
      </c>
      <c r="J16" s="15" t="n"/>
      <c r="K16" s="18">
        <f>IF(A16="","",IFERROR(_xlfn.XLOOKUP(A16,Versions!$H$2:$H$201,Versions!$D$2:$D$201,""),""))</f>
        <v/>
      </c>
      <c r="L16" s="13">
        <f>IF(A16="","",IFERROR(_xlfn.XLOOKUP(A16,Versions!$H$2:$H$201,Versions!$C$2:$C$201,""),""))</f>
        <v/>
      </c>
      <c r="M16" s="19">
        <f>IF(A16="","",IFERROR(_xlfn.XLOOKUP(A16,Versions!$H$2:$H$201,Versions!$E$2:$E$201,""),""))</f>
        <v/>
      </c>
      <c r="N16" s="20">
        <f>IF(OR(A16="",I16="",J16="Accepté",J16="Annulé"),"",I16-'Paramètres'!$B$2)</f>
        <v/>
      </c>
      <c r="O16" s="15" t="n"/>
      <c r="P16" s="17" t="n"/>
      <c r="Q16" s="18">
        <f>IF(OR(A16="",I16="",J16="Accepté",J16="Annulé"),"",IF(P16="",I16-'Paramètres'!$B$3,MAX(P16+'Paramètres'!$B$4,I16-'Paramètres'!$B$3)))</f>
        <v/>
      </c>
      <c r="R16" s="13">
        <f>IF(A16="","",IF(COUNTIF($A$2:$A$151,A16)&gt;1,"Identifiant en double",IF(OR(D16="",E16="",G16="",J16=""),"À compléter",IF(AND(OR(J16="Envoyé",J16="À corriger",J16="Accepté"),K16=""),"Version courante absente","OK"))))</f>
        <v/>
      </c>
      <c r="U16">
        <f>'Paramètres'!G16</f>
        <v/>
      </c>
      <c r="V16">
        <f>'Paramètres'!F16</f>
        <v/>
      </c>
      <c r="W16">
        <f>'Paramètres'!D16</f>
        <v/>
      </c>
      <c r="X16">
        <f>'Paramètres'!E16</f>
        <v/>
      </c>
    </row>
    <row r="17" ht="21" customHeight="1">
      <c r="A17" s="15" t="n"/>
      <c r="B17" s="15" t="n"/>
      <c r="C17" s="15" t="n"/>
      <c r="D17" s="16" t="n"/>
      <c r="E17" s="16" t="n"/>
      <c r="F17" s="16" t="n"/>
      <c r="G17" s="17" t="n"/>
      <c r="H17" s="17" t="n"/>
      <c r="I17" s="21">
        <f>IF(A17="","",IF(H17&lt;&gt;"",H17,G17))</f>
        <v/>
      </c>
      <c r="J17" s="15" t="n"/>
      <c r="K17" s="21">
        <f>IF(A17="","",IFERROR(_xlfn.XLOOKUP(A17,Versions!$H$2:$H$201,Versions!$D$2:$D$201,""),""))</f>
        <v/>
      </c>
      <c r="L17" s="11">
        <f>IF(A17="","",IFERROR(_xlfn.XLOOKUP(A17,Versions!$H$2:$H$201,Versions!$C$2:$C$201,""),""))</f>
        <v/>
      </c>
      <c r="M17" s="22">
        <f>IF(A17="","",IFERROR(_xlfn.XLOOKUP(A17,Versions!$H$2:$H$201,Versions!$E$2:$E$201,""),""))</f>
        <v/>
      </c>
      <c r="N17" s="23">
        <f>IF(OR(A17="",I17="",J17="Accepté",J17="Annulé"),"",I17-'Paramètres'!$B$2)</f>
        <v/>
      </c>
      <c r="O17" s="15" t="n"/>
      <c r="P17" s="17" t="n"/>
      <c r="Q17" s="21">
        <f>IF(OR(A17="",I17="",J17="Accepté",J17="Annulé"),"",IF(P17="",I17-'Paramètres'!$B$3,MAX(P17+'Paramètres'!$B$4,I17-'Paramètres'!$B$3)))</f>
        <v/>
      </c>
      <c r="R17" s="11">
        <f>IF(A17="","",IF(COUNTIF($A$2:$A$151,A17)&gt;1,"Identifiant en double",IF(OR(D17="",E17="",G17="",J17=""),"À compléter",IF(AND(OR(J17="Envoyé",J17="À corriger",J17="Accepté"),K17=""),"Version courante absente","OK"))))</f>
        <v/>
      </c>
      <c r="U17">
        <f>'Paramètres'!G17</f>
        <v/>
      </c>
      <c r="V17">
        <f>'Paramètres'!F17</f>
        <v/>
      </c>
      <c r="W17">
        <f>'Paramètres'!D17</f>
        <v/>
      </c>
      <c r="X17">
        <f>'Paramètres'!E17</f>
        <v/>
      </c>
    </row>
    <row r="18" ht="21" customHeight="1">
      <c r="A18" s="15" t="n"/>
      <c r="B18" s="15" t="n"/>
      <c r="C18" s="15" t="n"/>
      <c r="D18" s="16" t="n"/>
      <c r="E18" s="16" t="n"/>
      <c r="F18" s="16" t="n"/>
      <c r="G18" s="17" t="n"/>
      <c r="H18" s="17" t="n"/>
      <c r="I18" s="18">
        <f>IF(A18="","",IF(H18&lt;&gt;"",H18,G18))</f>
        <v/>
      </c>
      <c r="J18" s="15" t="n"/>
      <c r="K18" s="18">
        <f>IF(A18="","",IFERROR(_xlfn.XLOOKUP(A18,Versions!$H$2:$H$201,Versions!$D$2:$D$201,""),""))</f>
        <v/>
      </c>
      <c r="L18" s="13">
        <f>IF(A18="","",IFERROR(_xlfn.XLOOKUP(A18,Versions!$H$2:$H$201,Versions!$C$2:$C$201,""),""))</f>
        <v/>
      </c>
      <c r="M18" s="19">
        <f>IF(A18="","",IFERROR(_xlfn.XLOOKUP(A18,Versions!$H$2:$H$201,Versions!$E$2:$E$201,""),""))</f>
        <v/>
      </c>
      <c r="N18" s="20">
        <f>IF(OR(A18="",I18="",J18="Accepté",J18="Annulé"),"",I18-'Paramètres'!$B$2)</f>
        <v/>
      </c>
      <c r="O18" s="15" t="n"/>
      <c r="P18" s="17" t="n"/>
      <c r="Q18" s="18">
        <f>IF(OR(A18="",I18="",J18="Accepté",J18="Annulé"),"",IF(P18="",I18-'Paramètres'!$B$3,MAX(P18+'Paramètres'!$B$4,I18-'Paramètres'!$B$3)))</f>
        <v/>
      </c>
      <c r="R18" s="13">
        <f>IF(A18="","",IF(COUNTIF($A$2:$A$151,A18)&gt;1,"Identifiant en double",IF(OR(D18="",E18="",G18="",J18=""),"À compléter",IF(AND(OR(J18="Envoyé",J18="À corriger",J18="Accepté"),K18=""),"Version courante absente","OK"))))</f>
        <v/>
      </c>
      <c r="U18">
        <f>'Paramètres'!G18</f>
        <v/>
      </c>
      <c r="V18">
        <f>'Paramètres'!F18</f>
        <v/>
      </c>
      <c r="W18">
        <f>'Paramètres'!D18</f>
        <v/>
      </c>
      <c r="X18">
        <f>'Paramètres'!E18</f>
        <v/>
      </c>
    </row>
    <row r="19" ht="21" customHeight="1">
      <c r="A19" s="15" t="n"/>
      <c r="B19" s="15" t="n"/>
      <c r="C19" s="15" t="n"/>
      <c r="D19" s="16" t="n"/>
      <c r="E19" s="16" t="n"/>
      <c r="F19" s="16" t="n"/>
      <c r="G19" s="17" t="n"/>
      <c r="H19" s="17" t="n"/>
      <c r="I19" s="21">
        <f>IF(A19="","",IF(H19&lt;&gt;"",H19,G19))</f>
        <v/>
      </c>
      <c r="J19" s="15" t="n"/>
      <c r="K19" s="21">
        <f>IF(A19="","",IFERROR(_xlfn.XLOOKUP(A19,Versions!$H$2:$H$201,Versions!$D$2:$D$201,""),""))</f>
        <v/>
      </c>
      <c r="L19" s="11">
        <f>IF(A19="","",IFERROR(_xlfn.XLOOKUP(A19,Versions!$H$2:$H$201,Versions!$C$2:$C$201,""),""))</f>
        <v/>
      </c>
      <c r="M19" s="22">
        <f>IF(A19="","",IFERROR(_xlfn.XLOOKUP(A19,Versions!$H$2:$H$201,Versions!$E$2:$E$201,""),""))</f>
        <v/>
      </c>
      <c r="N19" s="23">
        <f>IF(OR(A19="",I19="",J19="Accepté",J19="Annulé"),"",I19-'Paramètres'!$B$2)</f>
        <v/>
      </c>
      <c r="O19" s="15" t="n"/>
      <c r="P19" s="17" t="n"/>
      <c r="Q19" s="21">
        <f>IF(OR(A19="",I19="",J19="Accepté",J19="Annulé"),"",IF(P19="",I19-'Paramètres'!$B$3,MAX(P19+'Paramètres'!$B$4,I19-'Paramètres'!$B$3)))</f>
        <v/>
      </c>
      <c r="R19" s="11">
        <f>IF(A19="","",IF(COUNTIF($A$2:$A$151,A19)&gt;1,"Identifiant en double",IF(OR(D19="",E19="",G19="",J19=""),"À compléter",IF(AND(OR(J19="Envoyé",J19="À corriger",J19="Accepté"),K19=""),"Version courante absente","OK"))))</f>
        <v/>
      </c>
      <c r="U19">
        <f>'Paramètres'!G19</f>
        <v/>
      </c>
      <c r="V19">
        <f>'Paramètres'!F19</f>
        <v/>
      </c>
      <c r="W19">
        <f>'Paramètres'!D19</f>
        <v/>
      </c>
      <c r="X19">
        <f>'Paramètres'!E19</f>
        <v/>
      </c>
    </row>
    <row r="20" ht="21" customHeight="1">
      <c r="A20" s="15" t="n"/>
      <c r="B20" s="15" t="n"/>
      <c r="C20" s="15" t="n"/>
      <c r="D20" s="16" t="n"/>
      <c r="E20" s="16" t="n"/>
      <c r="F20" s="16" t="n"/>
      <c r="G20" s="17" t="n"/>
      <c r="H20" s="17" t="n"/>
      <c r="I20" s="18">
        <f>IF(A20="","",IF(H20&lt;&gt;"",H20,G20))</f>
        <v/>
      </c>
      <c r="J20" s="15" t="n"/>
      <c r="K20" s="18">
        <f>IF(A20="","",IFERROR(_xlfn.XLOOKUP(A20,Versions!$H$2:$H$201,Versions!$D$2:$D$201,""),""))</f>
        <v/>
      </c>
      <c r="L20" s="13">
        <f>IF(A20="","",IFERROR(_xlfn.XLOOKUP(A20,Versions!$H$2:$H$201,Versions!$C$2:$C$201,""),""))</f>
        <v/>
      </c>
      <c r="M20" s="19">
        <f>IF(A20="","",IFERROR(_xlfn.XLOOKUP(A20,Versions!$H$2:$H$201,Versions!$E$2:$E$201,""),""))</f>
        <v/>
      </c>
      <c r="N20" s="20">
        <f>IF(OR(A20="",I20="",J20="Accepté",J20="Annulé"),"",I20-'Paramètres'!$B$2)</f>
        <v/>
      </c>
      <c r="O20" s="15" t="n"/>
      <c r="P20" s="17" t="n"/>
      <c r="Q20" s="18">
        <f>IF(OR(A20="",I20="",J20="Accepté",J20="Annulé"),"",IF(P20="",I20-'Paramètres'!$B$3,MAX(P20+'Paramètres'!$B$4,I20-'Paramètres'!$B$3)))</f>
        <v/>
      </c>
      <c r="R20" s="13">
        <f>IF(A20="","",IF(COUNTIF($A$2:$A$151,A20)&gt;1,"Identifiant en double",IF(OR(D20="",E20="",G20="",J20=""),"À compléter",IF(AND(OR(J20="Envoyé",J20="À corriger",J20="Accepté"),K20=""),"Version courante absente","OK"))))</f>
        <v/>
      </c>
      <c r="U20">
        <f>'Paramètres'!G20</f>
        <v/>
      </c>
      <c r="V20">
        <f>'Paramètres'!F20</f>
        <v/>
      </c>
      <c r="W20">
        <f>'Paramètres'!D20</f>
        <v/>
      </c>
      <c r="X20">
        <f>'Paramètres'!E20</f>
        <v/>
      </c>
    </row>
    <row r="21" ht="21" customHeight="1">
      <c r="A21" s="15" t="n"/>
      <c r="B21" s="15" t="n"/>
      <c r="C21" s="15" t="n"/>
      <c r="D21" s="16" t="n"/>
      <c r="E21" s="16" t="n"/>
      <c r="F21" s="16" t="n"/>
      <c r="G21" s="17" t="n"/>
      <c r="H21" s="17" t="n"/>
      <c r="I21" s="21">
        <f>IF(A21="","",IF(H21&lt;&gt;"",H21,G21))</f>
        <v/>
      </c>
      <c r="J21" s="15" t="n"/>
      <c r="K21" s="21">
        <f>IF(A21="","",IFERROR(_xlfn.XLOOKUP(A21,Versions!$H$2:$H$201,Versions!$D$2:$D$201,""),""))</f>
        <v/>
      </c>
      <c r="L21" s="11">
        <f>IF(A21="","",IFERROR(_xlfn.XLOOKUP(A21,Versions!$H$2:$H$201,Versions!$C$2:$C$201,""),""))</f>
        <v/>
      </c>
      <c r="M21" s="22">
        <f>IF(A21="","",IFERROR(_xlfn.XLOOKUP(A21,Versions!$H$2:$H$201,Versions!$E$2:$E$201,""),""))</f>
        <v/>
      </c>
      <c r="N21" s="23">
        <f>IF(OR(A21="",I21="",J21="Accepté",J21="Annulé"),"",I21-'Paramètres'!$B$2)</f>
        <v/>
      </c>
      <c r="O21" s="15" t="n"/>
      <c r="P21" s="17" t="n"/>
      <c r="Q21" s="21">
        <f>IF(OR(A21="",I21="",J21="Accepté",J21="Annulé"),"",IF(P21="",I21-'Paramètres'!$B$3,MAX(P21+'Paramètres'!$B$4,I21-'Paramètres'!$B$3)))</f>
        <v/>
      </c>
      <c r="R21" s="11">
        <f>IF(A21="","",IF(COUNTIF($A$2:$A$151,A21)&gt;1,"Identifiant en double",IF(OR(D21="",E21="",G21="",J21=""),"À compléter",IF(AND(OR(J21="Envoyé",J21="À corriger",J21="Accepté"),K21=""),"Version courante absente","OK"))))</f>
        <v/>
      </c>
      <c r="U21">
        <f>'Paramètres'!G21</f>
        <v/>
      </c>
      <c r="V21">
        <f>'Paramètres'!F21</f>
        <v/>
      </c>
      <c r="W21">
        <f>'Paramètres'!D21</f>
        <v/>
      </c>
      <c r="X21">
        <f>'Paramètres'!E21</f>
        <v/>
      </c>
    </row>
    <row r="22" ht="21" customHeight="1">
      <c r="A22" s="15" t="n"/>
      <c r="B22" s="15" t="n"/>
      <c r="C22" s="15" t="n"/>
      <c r="D22" s="16" t="n"/>
      <c r="E22" s="16" t="n"/>
      <c r="F22" s="16" t="n"/>
      <c r="G22" s="17" t="n"/>
      <c r="H22" s="17" t="n"/>
      <c r="I22" s="18">
        <f>IF(A22="","",IF(H22&lt;&gt;"",H22,G22))</f>
        <v/>
      </c>
      <c r="J22" s="15" t="n"/>
      <c r="K22" s="18">
        <f>IF(A22="","",IFERROR(_xlfn.XLOOKUP(A22,Versions!$H$2:$H$201,Versions!$D$2:$D$201,""),""))</f>
        <v/>
      </c>
      <c r="L22" s="13">
        <f>IF(A22="","",IFERROR(_xlfn.XLOOKUP(A22,Versions!$H$2:$H$201,Versions!$C$2:$C$201,""),""))</f>
        <v/>
      </c>
      <c r="M22" s="19">
        <f>IF(A22="","",IFERROR(_xlfn.XLOOKUP(A22,Versions!$H$2:$H$201,Versions!$E$2:$E$201,""),""))</f>
        <v/>
      </c>
      <c r="N22" s="20">
        <f>IF(OR(A22="",I22="",J22="Accepté",J22="Annulé"),"",I22-'Paramètres'!$B$2)</f>
        <v/>
      </c>
      <c r="O22" s="15" t="n"/>
      <c r="P22" s="17" t="n"/>
      <c r="Q22" s="18">
        <f>IF(OR(A22="",I22="",J22="Accepté",J22="Annulé"),"",IF(P22="",I22-'Paramètres'!$B$3,MAX(P22+'Paramètres'!$B$4,I22-'Paramètres'!$B$3)))</f>
        <v/>
      </c>
      <c r="R22" s="13">
        <f>IF(A22="","",IF(COUNTIF($A$2:$A$151,A22)&gt;1,"Identifiant en double",IF(OR(D22="",E22="",G22="",J22=""),"À compléter",IF(AND(OR(J22="Envoyé",J22="À corriger",J22="Accepté"),K22=""),"Version courante absente","OK"))))</f>
        <v/>
      </c>
      <c r="U22">
        <f>'Paramètres'!G22</f>
        <v/>
      </c>
      <c r="V22">
        <f>'Paramètres'!F22</f>
        <v/>
      </c>
      <c r="W22">
        <f>'Paramètres'!D22</f>
        <v/>
      </c>
      <c r="X22">
        <f>'Paramètres'!E22</f>
        <v/>
      </c>
    </row>
    <row r="23" ht="21" customHeight="1">
      <c r="A23" s="15" t="n"/>
      <c r="B23" s="15" t="n"/>
      <c r="C23" s="15" t="n"/>
      <c r="D23" s="16" t="n"/>
      <c r="E23" s="16" t="n"/>
      <c r="F23" s="16" t="n"/>
      <c r="G23" s="17" t="n"/>
      <c r="H23" s="17" t="n"/>
      <c r="I23" s="21">
        <f>IF(A23="","",IF(H23&lt;&gt;"",H23,G23))</f>
        <v/>
      </c>
      <c r="J23" s="15" t="n"/>
      <c r="K23" s="21">
        <f>IF(A23="","",IFERROR(_xlfn.XLOOKUP(A23,Versions!$H$2:$H$201,Versions!$D$2:$D$201,""),""))</f>
        <v/>
      </c>
      <c r="L23" s="11">
        <f>IF(A23="","",IFERROR(_xlfn.XLOOKUP(A23,Versions!$H$2:$H$201,Versions!$C$2:$C$201,""),""))</f>
        <v/>
      </c>
      <c r="M23" s="22">
        <f>IF(A23="","",IFERROR(_xlfn.XLOOKUP(A23,Versions!$H$2:$H$201,Versions!$E$2:$E$201,""),""))</f>
        <v/>
      </c>
      <c r="N23" s="23">
        <f>IF(OR(A23="",I23="",J23="Accepté",J23="Annulé"),"",I23-'Paramètres'!$B$2)</f>
        <v/>
      </c>
      <c r="O23" s="15" t="n"/>
      <c r="P23" s="17" t="n"/>
      <c r="Q23" s="21">
        <f>IF(OR(A23="",I23="",J23="Accepté",J23="Annulé"),"",IF(P23="",I23-'Paramètres'!$B$3,MAX(P23+'Paramètres'!$B$4,I23-'Paramètres'!$B$3)))</f>
        <v/>
      </c>
      <c r="R23" s="11">
        <f>IF(A23="","",IF(COUNTIF($A$2:$A$151,A23)&gt;1,"Identifiant en double",IF(OR(D23="",E23="",G23="",J23=""),"À compléter",IF(AND(OR(J23="Envoyé",J23="À corriger",J23="Accepté"),K23=""),"Version courante absente","OK"))))</f>
        <v/>
      </c>
      <c r="U23">
        <f>'Paramètres'!G23</f>
        <v/>
      </c>
      <c r="V23">
        <f>'Paramètres'!F23</f>
        <v/>
      </c>
      <c r="W23">
        <f>'Paramètres'!D23</f>
        <v/>
      </c>
      <c r="X23">
        <f>'Paramètres'!E23</f>
        <v/>
      </c>
    </row>
    <row r="24" ht="21" customHeight="1">
      <c r="A24" s="15" t="n"/>
      <c r="B24" s="15" t="n"/>
      <c r="C24" s="15" t="n"/>
      <c r="D24" s="16" t="n"/>
      <c r="E24" s="16" t="n"/>
      <c r="F24" s="16" t="n"/>
      <c r="G24" s="17" t="n"/>
      <c r="H24" s="17" t="n"/>
      <c r="I24" s="18">
        <f>IF(A24="","",IF(H24&lt;&gt;"",H24,G24))</f>
        <v/>
      </c>
      <c r="J24" s="15" t="n"/>
      <c r="K24" s="18">
        <f>IF(A24="","",IFERROR(_xlfn.XLOOKUP(A24,Versions!$H$2:$H$201,Versions!$D$2:$D$201,""),""))</f>
        <v/>
      </c>
      <c r="L24" s="13">
        <f>IF(A24="","",IFERROR(_xlfn.XLOOKUP(A24,Versions!$H$2:$H$201,Versions!$C$2:$C$201,""),""))</f>
        <v/>
      </c>
      <c r="M24" s="19">
        <f>IF(A24="","",IFERROR(_xlfn.XLOOKUP(A24,Versions!$H$2:$H$201,Versions!$E$2:$E$201,""),""))</f>
        <v/>
      </c>
      <c r="N24" s="20">
        <f>IF(OR(A24="",I24="",J24="Accepté",J24="Annulé"),"",I24-'Paramètres'!$B$2)</f>
        <v/>
      </c>
      <c r="O24" s="15" t="n"/>
      <c r="P24" s="17" t="n"/>
      <c r="Q24" s="18">
        <f>IF(OR(A24="",I24="",J24="Accepté",J24="Annulé"),"",IF(P24="",I24-'Paramètres'!$B$3,MAX(P24+'Paramètres'!$B$4,I24-'Paramètres'!$B$3)))</f>
        <v/>
      </c>
      <c r="R24" s="13">
        <f>IF(A24="","",IF(COUNTIF($A$2:$A$151,A24)&gt;1,"Identifiant en double",IF(OR(D24="",E24="",G24="",J24=""),"À compléter",IF(AND(OR(J24="Envoyé",J24="À corriger",J24="Accepté"),K24=""),"Version courante absente","OK"))))</f>
        <v/>
      </c>
      <c r="U24">
        <f>'Paramètres'!G24</f>
        <v/>
      </c>
      <c r="V24">
        <f>'Paramètres'!F24</f>
        <v/>
      </c>
      <c r="W24">
        <f>'Paramètres'!D24</f>
        <v/>
      </c>
      <c r="X24">
        <f>'Paramètres'!E24</f>
        <v/>
      </c>
    </row>
    <row r="25" ht="21" customHeight="1">
      <c r="A25" s="15" t="n"/>
      <c r="B25" s="15" t="n"/>
      <c r="C25" s="15" t="n"/>
      <c r="D25" s="16" t="n"/>
      <c r="E25" s="16" t="n"/>
      <c r="F25" s="16" t="n"/>
      <c r="G25" s="17" t="n"/>
      <c r="H25" s="17" t="n"/>
      <c r="I25" s="21">
        <f>IF(A25="","",IF(H25&lt;&gt;"",H25,G25))</f>
        <v/>
      </c>
      <c r="J25" s="15" t="n"/>
      <c r="K25" s="21">
        <f>IF(A25="","",IFERROR(_xlfn.XLOOKUP(A25,Versions!$H$2:$H$201,Versions!$D$2:$D$201,""),""))</f>
        <v/>
      </c>
      <c r="L25" s="11">
        <f>IF(A25="","",IFERROR(_xlfn.XLOOKUP(A25,Versions!$H$2:$H$201,Versions!$C$2:$C$201,""),""))</f>
        <v/>
      </c>
      <c r="M25" s="22">
        <f>IF(A25="","",IFERROR(_xlfn.XLOOKUP(A25,Versions!$H$2:$H$201,Versions!$E$2:$E$201,""),""))</f>
        <v/>
      </c>
      <c r="N25" s="23">
        <f>IF(OR(A25="",I25="",J25="Accepté",J25="Annulé"),"",I25-'Paramètres'!$B$2)</f>
        <v/>
      </c>
      <c r="O25" s="15" t="n"/>
      <c r="P25" s="17" t="n"/>
      <c r="Q25" s="21">
        <f>IF(OR(A25="",I25="",J25="Accepté",J25="Annulé"),"",IF(P25="",I25-'Paramètres'!$B$3,MAX(P25+'Paramètres'!$B$4,I25-'Paramètres'!$B$3)))</f>
        <v/>
      </c>
      <c r="R25" s="11">
        <f>IF(A25="","",IF(COUNTIF($A$2:$A$151,A25)&gt;1,"Identifiant en double",IF(OR(D25="",E25="",G25="",J25=""),"À compléter",IF(AND(OR(J25="Envoyé",J25="À corriger",J25="Accepté"),K25=""),"Version courante absente","OK"))))</f>
        <v/>
      </c>
      <c r="U25">
        <f>'Paramètres'!G25</f>
        <v/>
      </c>
      <c r="V25">
        <f>'Paramètres'!F25</f>
        <v/>
      </c>
      <c r="W25">
        <f>'Paramètres'!D25</f>
        <v/>
      </c>
      <c r="X25">
        <f>'Paramètres'!E25</f>
        <v/>
      </c>
    </row>
    <row r="26" ht="21" customHeight="1">
      <c r="A26" s="15" t="n"/>
      <c r="B26" s="15" t="n"/>
      <c r="C26" s="15" t="n"/>
      <c r="D26" s="16" t="n"/>
      <c r="E26" s="16" t="n"/>
      <c r="F26" s="16" t="n"/>
      <c r="G26" s="17" t="n"/>
      <c r="H26" s="17" t="n"/>
      <c r="I26" s="18">
        <f>IF(A26="","",IF(H26&lt;&gt;"",H26,G26))</f>
        <v/>
      </c>
      <c r="J26" s="15" t="n"/>
      <c r="K26" s="18">
        <f>IF(A26="","",IFERROR(_xlfn.XLOOKUP(A26,Versions!$H$2:$H$201,Versions!$D$2:$D$201,""),""))</f>
        <v/>
      </c>
      <c r="L26" s="13">
        <f>IF(A26="","",IFERROR(_xlfn.XLOOKUP(A26,Versions!$H$2:$H$201,Versions!$C$2:$C$201,""),""))</f>
        <v/>
      </c>
      <c r="M26" s="19">
        <f>IF(A26="","",IFERROR(_xlfn.XLOOKUP(A26,Versions!$H$2:$H$201,Versions!$E$2:$E$201,""),""))</f>
        <v/>
      </c>
      <c r="N26" s="20">
        <f>IF(OR(A26="",I26="",J26="Accepté",J26="Annulé"),"",I26-'Paramètres'!$B$2)</f>
        <v/>
      </c>
      <c r="O26" s="15" t="n"/>
      <c r="P26" s="17" t="n"/>
      <c r="Q26" s="18">
        <f>IF(OR(A26="",I26="",J26="Accepté",J26="Annulé"),"",IF(P26="",I26-'Paramètres'!$B$3,MAX(P26+'Paramètres'!$B$4,I26-'Paramètres'!$B$3)))</f>
        <v/>
      </c>
      <c r="R26" s="13">
        <f>IF(A26="","",IF(COUNTIF($A$2:$A$151,A26)&gt;1,"Identifiant en double",IF(OR(D26="",E26="",G26="",J26=""),"À compléter",IF(AND(OR(J26="Envoyé",J26="À corriger",J26="Accepté"),K26=""),"Version courante absente","OK"))))</f>
        <v/>
      </c>
      <c r="U26">
        <f>'Paramètres'!G26</f>
        <v/>
      </c>
      <c r="V26">
        <f>'Paramètres'!F26</f>
        <v/>
      </c>
      <c r="W26">
        <f>'Paramètres'!D26</f>
        <v/>
      </c>
      <c r="X26">
        <f>'Paramètres'!E26</f>
        <v/>
      </c>
    </row>
    <row r="27" ht="21" customHeight="1">
      <c r="A27" s="15" t="n"/>
      <c r="B27" s="15" t="n"/>
      <c r="C27" s="15" t="n"/>
      <c r="D27" s="16" t="n"/>
      <c r="E27" s="16" t="n"/>
      <c r="F27" s="16" t="n"/>
      <c r="G27" s="17" t="n"/>
      <c r="H27" s="17" t="n"/>
      <c r="I27" s="21">
        <f>IF(A27="","",IF(H27&lt;&gt;"",H27,G27))</f>
        <v/>
      </c>
      <c r="J27" s="15" t="n"/>
      <c r="K27" s="21">
        <f>IF(A27="","",IFERROR(_xlfn.XLOOKUP(A27,Versions!$H$2:$H$201,Versions!$D$2:$D$201,""),""))</f>
        <v/>
      </c>
      <c r="L27" s="11">
        <f>IF(A27="","",IFERROR(_xlfn.XLOOKUP(A27,Versions!$H$2:$H$201,Versions!$C$2:$C$201,""),""))</f>
        <v/>
      </c>
      <c r="M27" s="22">
        <f>IF(A27="","",IFERROR(_xlfn.XLOOKUP(A27,Versions!$H$2:$H$201,Versions!$E$2:$E$201,""),""))</f>
        <v/>
      </c>
      <c r="N27" s="23">
        <f>IF(OR(A27="",I27="",J27="Accepté",J27="Annulé"),"",I27-'Paramètres'!$B$2)</f>
        <v/>
      </c>
      <c r="O27" s="15" t="n"/>
      <c r="P27" s="17" t="n"/>
      <c r="Q27" s="21">
        <f>IF(OR(A27="",I27="",J27="Accepté",J27="Annulé"),"",IF(P27="",I27-'Paramètres'!$B$3,MAX(P27+'Paramètres'!$B$4,I27-'Paramètres'!$B$3)))</f>
        <v/>
      </c>
      <c r="R27" s="11">
        <f>IF(A27="","",IF(COUNTIF($A$2:$A$151,A27)&gt;1,"Identifiant en double",IF(OR(D27="",E27="",G27="",J27=""),"À compléter",IF(AND(OR(J27="Envoyé",J27="À corriger",J27="Accepté"),K27=""),"Version courante absente","OK"))))</f>
        <v/>
      </c>
      <c r="U27">
        <f>'Paramètres'!G27</f>
        <v/>
      </c>
      <c r="V27">
        <f>'Paramètres'!F27</f>
        <v/>
      </c>
      <c r="W27">
        <f>'Paramètres'!D27</f>
        <v/>
      </c>
      <c r="X27">
        <f>'Paramètres'!E27</f>
        <v/>
      </c>
    </row>
    <row r="28" ht="21" customHeight="1">
      <c r="A28" s="15" t="n"/>
      <c r="B28" s="15" t="n"/>
      <c r="C28" s="15" t="n"/>
      <c r="D28" s="16" t="n"/>
      <c r="E28" s="16" t="n"/>
      <c r="F28" s="16" t="n"/>
      <c r="G28" s="17" t="n"/>
      <c r="H28" s="17" t="n"/>
      <c r="I28" s="18">
        <f>IF(A28="","",IF(H28&lt;&gt;"",H28,G28))</f>
        <v/>
      </c>
      <c r="J28" s="15" t="n"/>
      <c r="K28" s="18">
        <f>IF(A28="","",IFERROR(_xlfn.XLOOKUP(A28,Versions!$H$2:$H$201,Versions!$D$2:$D$201,""),""))</f>
        <v/>
      </c>
      <c r="L28" s="13">
        <f>IF(A28="","",IFERROR(_xlfn.XLOOKUP(A28,Versions!$H$2:$H$201,Versions!$C$2:$C$201,""),""))</f>
        <v/>
      </c>
      <c r="M28" s="19">
        <f>IF(A28="","",IFERROR(_xlfn.XLOOKUP(A28,Versions!$H$2:$H$201,Versions!$E$2:$E$201,""),""))</f>
        <v/>
      </c>
      <c r="N28" s="20">
        <f>IF(OR(A28="",I28="",J28="Accepté",J28="Annulé"),"",I28-'Paramètres'!$B$2)</f>
        <v/>
      </c>
      <c r="O28" s="15" t="n"/>
      <c r="P28" s="17" t="n"/>
      <c r="Q28" s="18">
        <f>IF(OR(A28="",I28="",J28="Accepté",J28="Annulé"),"",IF(P28="",I28-'Paramètres'!$B$3,MAX(P28+'Paramètres'!$B$4,I28-'Paramètres'!$B$3)))</f>
        <v/>
      </c>
      <c r="R28" s="13">
        <f>IF(A28="","",IF(COUNTIF($A$2:$A$151,A28)&gt;1,"Identifiant en double",IF(OR(D28="",E28="",G28="",J28=""),"À compléter",IF(AND(OR(J28="Envoyé",J28="À corriger",J28="Accepté"),K28=""),"Version courante absente","OK"))))</f>
        <v/>
      </c>
      <c r="U28">
        <f>'Paramètres'!G28</f>
        <v/>
      </c>
      <c r="V28">
        <f>'Paramètres'!F28</f>
        <v/>
      </c>
      <c r="W28">
        <f>'Paramètres'!D28</f>
        <v/>
      </c>
      <c r="X28">
        <f>'Paramètres'!E28</f>
        <v/>
      </c>
    </row>
    <row r="29" ht="21" customHeight="1">
      <c r="A29" s="15" t="n"/>
      <c r="B29" s="15" t="n"/>
      <c r="C29" s="15" t="n"/>
      <c r="D29" s="16" t="n"/>
      <c r="E29" s="16" t="n"/>
      <c r="F29" s="16" t="n"/>
      <c r="G29" s="17" t="n"/>
      <c r="H29" s="17" t="n"/>
      <c r="I29" s="21">
        <f>IF(A29="","",IF(H29&lt;&gt;"",H29,G29))</f>
        <v/>
      </c>
      <c r="J29" s="15" t="n"/>
      <c r="K29" s="21">
        <f>IF(A29="","",IFERROR(_xlfn.XLOOKUP(A29,Versions!$H$2:$H$201,Versions!$D$2:$D$201,""),""))</f>
        <v/>
      </c>
      <c r="L29" s="11">
        <f>IF(A29="","",IFERROR(_xlfn.XLOOKUP(A29,Versions!$H$2:$H$201,Versions!$C$2:$C$201,""),""))</f>
        <v/>
      </c>
      <c r="M29" s="22">
        <f>IF(A29="","",IFERROR(_xlfn.XLOOKUP(A29,Versions!$H$2:$H$201,Versions!$E$2:$E$201,""),""))</f>
        <v/>
      </c>
      <c r="N29" s="23">
        <f>IF(OR(A29="",I29="",J29="Accepté",J29="Annulé"),"",I29-'Paramètres'!$B$2)</f>
        <v/>
      </c>
      <c r="O29" s="15" t="n"/>
      <c r="P29" s="17" t="n"/>
      <c r="Q29" s="21">
        <f>IF(OR(A29="",I29="",J29="Accepté",J29="Annulé"),"",IF(P29="",I29-'Paramètres'!$B$3,MAX(P29+'Paramètres'!$B$4,I29-'Paramètres'!$B$3)))</f>
        <v/>
      </c>
      <c r="R29" s="11">
        <f>IF(A29="","",IF(COUNTIF($A$2:$A$151,A29)&gt;1,"Identifiant en double",IF(OR(D29="",E29="",G29="",J29=""),"À compléter",IF(AND(OR(J29="Envoyé",J29="À corriger",J29="Accepté"),K29=""),"Version courante absente","OK"))))</f>
        <v/>
      </c>
      <c r="U29">
        <f>'Paramètres'!G29</f>
        <v/>
      </c>
      <c r="V29">
        <f>'Paramètres'!F29</f>
        <v/>
      </c>
      <c r="W29">
        <f>'Paramètres'!D29</f>
        <v/>
      </c>
      <c r="X29">
        <f>'Paramètres'!E29</f>
        <v/>
      </c>
    </row>
    <row r="30" ht="21" customHeight="1">
      <c r="A30" s="15" t="n"/>
      <c r="B30" s="15" t="n"/>
      <c r="C30" s="15" t="n"/>
      <c r="D30" s="16" t="n"/>
      <c r="E30" s="16" t="n"/>
      <c r="F30" s="16" t="n"/>
      <c r="G30" s="17" t="n"/>
      <c r="H30" s="17" t="n"/>
      <c r="I30" s="18">
        <f>IF(A30="","",IF(H30&lt;&gt;"",H30,G30))</f>
        <v/>
      </c>
      <c r="J30" s="15" t="n"/>
      <c r="K30" s="18">
        <f>IF(A30="","",IFERROR(_xlfn.XLOOKUP(A30,Versions!$H$2:$H$201,Versions!$D$2:$D$201,""),""))</f>
        <v/>
      </c>
      <c r="L30" s="13">
        <f>IF(A30="","",IFERROR(_xlfn.XLOOKUP(A30,Versions!$H$2:$H$201,Versions!$C$2:$C$201,""),""))</f>
        <v/>
      </c>
      <c r="M30" s="19">
        <f>IF(A30="","",IFERROR(_xlfn.XLOOKUP(A30,Versions!$H$2:$H$201,Versions!$E$2:$E$201,""),""))</f>
        <v/>
      </c>
      <c r="N30" s="20">
        <f>IF(OR(A30="",I30="",J30="Accepté",J30="Annulé"),"",I30-'Paramètres'!$B$2)</f>
        <v/>
      </c>
      <c r="O30" s="15" t="n"/>
      <c r="P30" s="17" t="n"/>
      <c r="Q30" s="18">
        <f>IF(OR(A30="",I30="",J30="Accepté",J30="Annulé"),"",IF(P30="",I30-'Paramètres'!$B$3,MAX(P30+'Paramètres'!$B$4,I30-'Paramètres'!$B$3)))</f>
        <v/>
      </c>
      <c r="R30" s="13">
        <f>IF(A30="","",IF(COUNTIF($A$2:$A$151,A30)&gt;1,"Identifiant en double",IF(OR(D30="",E30="",G30="",J30=""),"À compléter",IF(AND(OR(J30="Envoyé",J30="À corriger",J30="Accepté"),K30=""),"Version courante absente","OK"))))</f>
        <v/>
      </c>
      <c r="U30">
        <f>'Paramètres'!G30</f>
        <v/>
      </c>
      <c r="V30">
        <f>'Paramètres'!F30</f>
        <v/>
      </c>
      <c r="W30">
        <f>'Paramètres'!D30</f>
        <v/>
      </c>
      <c r="X30">
        <f>'Paramètres'!E30</f>
        <v/>
      </c>
    </row>
    <row r="31" ht="21" customHeight="1">
      <c r="A31" s="15" t="n"/>
      <c r="B31" s="15" t="n"/>
      <c r="C31" s="15" t="n"/>
      <c r="D31" s="16" t="n"/>
      <c r="E31" s="16" t="n"/>
      <c r="F31" s="16" t="n"/>
      <c r="G31" s="17" t="n"/>
      <c r="H31" s="17" t="n"/>
      <c r="I31" s="21">
        <f>IF(A31="","",IF(H31&lt;&gt;"",H31,G31))</f>
        <v/>
      </c>
      <c r="J31" s="15" t="n"/>
      <c r="K31" s="21">
        <f>IF(A31="","",IFERROR(_xlfn.XLOOKUP(A31,Versions!$H$2:$H$201,Versions!$D$2:$D$201,""),""))</f>
        <v/>
      </c>
      <c r="L31" s="11">
        <f>IF(A31="","",IFERROR(_xlfn.XLOOKUP(A31,Versions!$H$2:$H$201,Versions!$C$2:$C$201,""),""))</f>
        <v/>
      </c>
      <c r="M31" s="22">
        <f>IF(A31="","",IFERROR(_xlfn.XLOOKUP(A31,Versions!$H$2:$H$201,Versions!$E$2:$E$201,""),""))</f>
        <v/>
      </c>
      <c r="N31" s="23">
        <f>IF(OR(A31="",I31="",J31="Accepté",J31="Annulé"),"",I31-'Paramètres'!$B$2)</f>
        <v/>
      </c>
      <c r="O31" s="15" t="n"/>
      <c r="P31" s="17" t="n"/>
      <c r="Q31" s="21">
        <f>IF(OR(A31="",I31="",J31="Accepté",J31="Annulé"),"",IF(P31="",I31-'Paramètres'!$B$3,MAX(P31+'Paramètres'!$B$4,I31-'Paramètres'!$B$3)))</f>
        <v/>
      </c>
      <c r="R31" s="11">
        <f>IF(A31="","",IF(COUNTIF($A$2:$A$151,A31)&gt;1,"Identifiant en double",IF(OR(D31="",E31="",G31="",J31=""),"À compléter",IF(AND(OR(J31="Envoyé",J31="À corriger",J31="Accepté"),K31=""),"Version courante absente","OK"))))</f>
        <v/>
      </c>
      <c r="U31">
        <f>'Paramètres'!G31</f>
        <v/>
      </c>
      <c r="V31">
        <f>'Paramètres'!F31</f>
        <v/>
      </c>
      <c r="W31">
        <f>'Paramètres'!D31</f>
        <v/>
      </c>
      <c r="X31">
        <f>'Paramètres'!E31</f>
        <v/>
      </c>
    </row>
    <row r="32" ht="21" customHeight="1">
      <c r="A32" s="15" t="n"/>
      <c r="B32" s="15" t="n"/>
      <c r="C32" s="15" t="n"/>
      <c r="D32" s="16" t="n"/>
      <c r="E32" s="16" t="n"/>
      <c r="F32" s="16" t="n"/>
      <c r="G32" s="17" t="n"/>
      <c r="H32" s="17" t="n"/>
      <c r="I32" s="18">
        <f>IF(A32="","",IF(H32&lt;&gt;"",H32,G32))</f>
        <v/>
      </c>
      <c r="J32" s="15" t="n"/>
      <c r="K32" s="18">
        <f>IF(A32="","",IFERROR(_xlfn.XLOOKUP(A32,Versions!$H$2:$H$201,Versions!$D$2:$D$201,""),""))</f>
        <v/>
      </c>
      <c r="L32" s="13">
        <f>IF(A32="","",IFERROR(_xlfn.XLOOKUP(A32,Versions!$H$2:$H$201,Versions!$C$2:$C$201,""),""))</f>
        <v/>
      </c>
      <c r="M32" s="19">
        <f>IF(A32="","",IFERROR(_xlfn.XLOOKUP(A32,Versions!$H$2:$H$201,Versions!$E$2:$E$201,""),""))</f>
        <v/>
      </c>
      <c r="N32" s="20">
        <f>IF(OR(A32="",I32="",J32="Accepté",J32="Annulé"),"",I32-'Paramètres'!$B$2)</f>
        <v/>
      </c>
      <c r="O32" s="15" t="n"/>
      <c r="P32" s="17" t="n"/>
      <c r="Q32" s="18">
        <f>IF(OR(A32="",I32="",J32="Accepté",J32="Annulé"),"",IF(P32="",I32-'Paramètres'!$B$3,MAX(P32+'Paramètres'!$B$4,I32-'Paramètres'!$B$3)))</f>
        <v/>
      </c>
      <c r="R32" s="13">
        <f>IF(A32="","",IF(COUNTIF($A$2:$A$151,A32)&gt;1,"Identifiant en double",IF(OR(D32="",E32="",G32="",J32=""),"À compléter",IF(AND(OR(J32="Envoyé",J32="À corriger",J32="Accepté"),K32=""),"Version courante absente","OK"))))</f>
        <v/>
      </c>
      <c r="U32">
        <f>'Paramètres'!G32</f>
        <v/>
      </c>
      <c r="V32">
        <f>'Paramètres'!F32</f>
        <v/>
      </c>
      <c r="W32">
        <f>'Paramètres'!D32</f>
        <v/>
      </c>
      <c r="X32">
        <f>'Paramètres'!E32</f>
        <v/>
      </c>
    </row>
    <row r="33" ht="21" customHeight="1">
      <c r="A33" s="15" t="n"/>
      <c r="B33" s="15" t="n"/>
      <c r="C33" s="15" t="n"/>
      <c r="D33" s="16" t="n"/>
      <c r="E33" s="16" t="n"/>
      <c r="F33" s="16" t="n"/>
      <c r="G33" s="17" t="n"/>
      <c r="H33" s="17" t="n"/>
      <c r="I33" s="21">
        <f>IF(A33="","",IF(H33&lt;&gt;"",H33,G33))</f>
        <v/>
      </c>
      <c r="J33" s="15" t="n"/>
      <c r="K33" s="21">
        <f>IF(A33="","",IFERROR(_xlfn.XLOOKUP(A33,Versions!$H$2:$H$201,Versions!$D$2:$D$201,""),""))</f>
        <v/>
      </c>
      <c r="L33" s="11">
        <f>IF(A33="","",IFERROR(_xlfn.XLOOKUP(A33,Versions!$H$2:$H$201,Versions!$C$2:$C$201,""),""))</f>
        <v/>
      </c>
      <c r="M33" s="22">
        <f>IF(A33="","",IFERROR(_xlfn.XLOOKUP(A33,Versions!$H$2:$H$201,Versions!$E$2:$E$201,""),""))</f>
        <v/>
      </c>
      <c r="N33" s="23">
        <f>IF(OR(A33="",I33="",J33="Accepté",J33="Annulé"),"",I33-'Paramètres'!$B$2)</f>
        <v/>
      </c>
      <c r="O33" s="15" t="n"/>
      <c r="P33" s="17" t="n"/>
      <c r="Q33" s="21">
        <f>IF(OR(A33="",I33="",J33="Accepté",J33="Annulé"),"",IF(P33="",I33-'Paramètres'!$B$3,MAX(P33+'Paramètres'!$B$4,I33-'Paramètres'!$B$3)))</f>
        <v/>
      </c>
      <c r="R33" s="11">
        <f>IF(A33="","",IF(COUNTIF($A$2:$A$151,A33)&gt;1,"Identifiant en double",IF(OR(D33="",E33="",G33="",J33=""),"À compléter",IF(AND(OR(J33="Envoyé",J33="À corriger",J33="Accepté"),K33=""),"Version courante absente","OK"))))</f>
        <v/>
      </c>
      <c r="U33">
        <f>'Paramètres'!G33</f>
        <v/>
      </c>
      <c r="V33">
        <f>'Paramètres'!F33</f>
        <v/>
      </c>
      <c r="W33">
        <f>'Paramètres'!D33</f>
        <v/>
      </c>
      <c r="X33">
        <f>'Paramètres'!E33</f>
        <v/>
      </c>
    </row>
    <row r="34" ht="21" customHeight="1">
      <c r="A34" s="15" t="n"/>
      <c r="B34" s="15" t="n"/>
      <c r="C34" s="15" t="n"/>
      <c r="D34" s="16" t="n"/>
      <c r="E34" s="16" t="n"/>
      <c r="F34" s="16" t="n"/>
      <c r="G34" s="17" t="n"/>
      <c r="H34" s="17" t="n"/>
      <c r="I34" s="18">
        <f>IF(A34="","",IF(H34&lt;&gt;"",H34,G34))</f>
        <v/>
      </c>
      <c r="J34" s="15" t="n"/>
      <c r="K34" s="18">
        <f>IF(A34="","",IFERROR(_xlfn.XLOOKUP(A34,Versions!$H$2:$H$201,Versions!$D$2:$D$201,""),""))</f>
        <v/>
      </c>
      <c r="L34" s="13">
        <f>IF(A34="","",IFERROR(_xlfn.XLOOKUP(A34,Versions!$H$2:$H$201,Versions!$C$2:$C$201,""),""))</f>
        <v/>
      </c>
      <c r="M34" s="19">
        <f>IF(A34="","",IFERROR(_xlfn.XLOOKUP(A34,Versions!$H$2:$H$201,Versions!$E$2:$E$201,""),""))</f>
        <v/>
      </c>
      <c r="N34" s="20">
        <f>IF(OR(A34="",I34="",J34="Accepté",J34="Annulé"),"",I34-'Paramètres'!$B$2)</f>
        <v/>
      </c>
      <c r="O34" s="15" t="n"/>
      <c r="P34" s="17" t="n"/>
      <c r="Q34" s="18">
        <f>IF(OR(A34="",I34="",J34="Accepté",J34="Annulé"),"",IF(P34="",I34-'Paramètres'!$B$3,MAX(P34+'Paramètres'!$B$4,I34-'Paramètres'!$B$3)))</f>
        <v/>
      </c>
      <c r="R34" s="13">
        <f>IF(A34="","",IF(COUNTIF($A$2:$A$151,A34)&gt;1,"Identifiant en double",IF(OR(D34="",E34="",G34="",J34=""),"À compléter",IF(AND(OR(J34="Envoyé",J34="À corriger",J34="Accepté"),K34=""),"Version courante absente","OK"))))</f>
        <v/>
      </c>
      <c r="U34">
        <f>'Paramètres'!G34</f>
        <v/>
      </c>
      <c r="V34">
        <f>'Paramètres'!F34</f>
        <v/>
      </c>
      <c r="W34">
        <f>'Paramètres'!D34</f>
        <v/>
      </c>
      <c r="X34">
        <f>'Paramètres'!E34</f>
        <v/>
      </c>
    </row>
    <row r="35" ht="21" customHeight="1">
      <c r="A35" s="15" t="n"/>
      <c r="B35" s="15" t="n"/>
      <c r="C35" s="15" t="n"/>
      <c r="D35" s="16" t="n"/>
      <c r="E35" s="16" t="n"/>
      <c r="F35" s="16" t="n"/>
      <c r="G35" s="17" t="n"/>
      <c r="H35" s="17" t="n"/>
      <c r="I35" s="21">
        <f>IF(A35="","",IF(H35&lt;&gt;"",H35,G35))</f>
        <v/>
      </c>
      <c r="J35" s="15" t="n"/>
      <c r="K35" s="21">
        <f>IF(A35="","",IFERROR(_xlfn.XLOOKUP(A35,Versions!$H$2:$H$201,Versions!$D$2:$D$201,""),""))</f>
        <v/>
      </c>
      <c r="L35" s="11">
        <f>IF(A35="","",IFERROR(_xlfn.XLOOKUP(A35,Versions!$H$2:$H$201,Versions!$C$2:$C$201,""),""))</f>
        <v/>
      </c>
      <c r="M35" s="22">
        <f>IF(A35="","",IFERROR(_xlfn.XLOOKUP(A35,Versions!$H$2:$H$201,Versions!$E$2:$E$201,""),""))</f>
        <v/>
      </c>
      <c r="N35" s="23">
        <f>IF(OR(A35="",I35="",J35="Accepté",J35="Annulé"),"",I35-'Paramètres'!$B$2)</f>
        <v/>
      </c>
      <c r="O35" s="15" t="n"/>
      <c r="P35" s="17" t="n"/>
      <c r="Q35" s="21">
        <f>IF(OR(A35="",I35="",J35="Accepté",J35="Annulé"),"",IF(P35="",I35-'Paramètres'!$B$3,MAX(P35+'Paramètres'!$B$4,I35-'Paramètres'!$B$3)))</f>
        <v/>
      </c>
      <c r="R35" s="11">
        <f>IF(A35="","",IF(COUNTIF($A$2:$A$151,A35)&gt;1,"Identifiant en double",IF(OR(D35="",E35="",G35="",J35=""),"À compléter",IF(AND(OR(J35="Envoyé",J35="À corriger",J35="Accepté"),K35=""),"Version courante absente","OK"))))</f>
        <v/>
      </c>
      <c r="U35">
        <f>'Paramètres'!G35</f>
        <v/>
      </c>
      <c r="V35">
        <f>'Paramètres'!F35</f>
        <v/>
      </c>
      <c r="W35">
        <f>'Paramètres'!D35</f>
        <v/>
      </c>
      <c r="X35">
        <f>'Paramètres'!E35</f>
        <v/>
      </c>
    </row>
    <row r="36" ht="21" customHeight="1">
      <c r="A36" s="15" t="n"/>
      <c r="B36" s="15" t="n"/>
      <c r="C36" s="15" t="n"/>
      <c r="D36" s="16" t="n"/>
      <c r="E36" s="16" t="n"/>
      <c r="F36" s="16" t="n"/>
      <c r="G36" s="17" t="n"/>
      <c r="H36" s="17" t="n"/>
      <c r="I36" s="18">
        <f>IF(A36="","",IF(H36&lt;&gt;"",H36,G36))</f>
        <v/>
      </c>
      <c r="J36" s="15" t="n"/>
      <c r="K36" s="18">
        <f>IF(A36="","",IFERROR(_xlfn.XLOOKUP(A36,Versions!$H$2:$H$201,Versions!$D$2:$D$201,""),""))</f>
        <v/>
      </c>
      <c r="L36" s="13">
        <f>IF(A36="","",IFERROR(_xlfn.XLOOKUP(A36,Versions!$H$2:$H$201,Versions!$C$2:$C$201,""),""))</f>
        <v/>
      </c>
      <c r="M36" s="19">
        <f>IF(A36="","",IFERROR(_xlfn.XLOOKUP(A36,Versions!$H$2:$H$201,Versions!$E$2:$E$201,""),""))</f>
        <v/>
      </c>
      <c r="N36" s="20">
        <f>IF(OR(A36="",I36="",J36="Accepté",J36="Annulé"),"",I36-'Paramètres'!$B$2)</f>
        <v/>
      </c>
      <c r="O36" s="15" t="n"/>
      <c r="P36" s="17" t="n"/>
      <c r="Q36" s="18">
        <f>IF(OR(A36="",I36="",J36="Accepté",J36="Annulé"),"",IF(P36="",I36-'Paramètres'!$B$3,MAX(P36+'Paramètres'!$B$4,I36-'Paramètres'!$B$3)))</f>
        <v/>
      </c>
      <c r="R36" s="13">
        <f>IF(A36="","",IF(COUNTIF($A$2:$A$151,A36)&gt;1,"Identifiant en double",IF(OR(D36="",E36="",G36="",J36=""),"À compléter",IF(AND(OR(J36="Envoyé",J36="À corriger",J36="Accepté"),K36=""),"Version courante absente","OK"))))</f>
        <v/>
      </c>
      <c r="U36">
        <f>'Paramètres'!G36</f>
        <v/>
      </c>
      <c r="V36">
        <f>'Paramètres'!F36</f>
        <v/>
      </c>
      <c r="W36">
        <f>'Paramètres'!D36</f>
        <v/>
      </c>
      <c r="X36">
        <f>'Paramètres'!E36</f>
        <v/>
      </c>
    </row>
    <row r="37" ht="21" customHeight="1">
      <c r="A37" s="15" t="n"/>
      <c r="B37" s="15" t="n"/>
      <c r="C37" s="15" t="n"/>
      <c r="D37" s="16" t="n"/>
      <c r="E37" s="16" t="n"/>
      <c r="F37" s="16" t="n"/>
      <c r="G37" s="17" t="n"/>
      <c r="H37" s="17" t="n"/>
      <c r="I37" s="21">
        <f>IF(A37="","",IF(H37&lt;&gt;"",H37,G37))</f>
        <v/>
      </c>
      <c r="J37" s="15" t="n"/>
      <c r="K37" s="21">
        <f>IF(A37="","",IFERROR(_xlfn.XLOOKUP(A37,Versions!$H$2:$H$201,Versions!$D$2:$D$201,""),""))</f>
        <v/>
      </c>
      <c r="L37" s="11">
        <f>IF(A37="","",IFERROR(_xlfn.XLOOKUP(A37,Versions!$H$2:$H$201,Versions!$C$2:$C$201,""),""))</f>
        <v/>
      </c>
      <c r="M37" s="22">
        <f>IF(A37="","",IFERROR(_xlfn.XLOOKUP(A37,Versions!$H$2:$H$201,Versions!$E$2:$E$201,""),""))</f>
        <v/>
      </c>
      <c r="N37" s="23">
        <f>IF(OR(A37="",I37="",J37="Accepté",J37="Annulé"),"",I37-'Paramètres'!$B$2)</f>
        <v/>
      </c>
      <c r="O37" s="15" t="n"/>
      <c r="P37" s="17" t="n"/>
      <c r="Q37" s="21">
        <f>IF(OR(A37="",I37="",J37="Accepté",J37="Annulé"),"",IF(P37="",I37-'Paramètres'!$B$3,MAX(P37+'Paramètres'!$B$4,I37-'Paramètres'!$B$3)))</f>
        <v/>
      </c>
      <c r="R37" s="11">
        <f>IF(A37="","",IF(COUNTIF($A$2:$A$151,A37)&gt;1,"Identifiant en double",IF(OR(D37="",E37="",G37="",J37=""),"À compléter",IF(AND(OR(J37="Envoyé",J37="À corriger",J37="Accepté"),K37=""),"Version courante absente","OK"))))</f>
        <v/>
      </c>
      <c r="U37">
        <f>'Paramètres'!G37</f>
        <v/>
      </c>
      <c r="V37">
        <f>'Paramètres'!F37</f>
        <v/>
      </c>
      <c r="W37">
        <f>'Paramètres'!D37</f>
        <v/>
      </c>
      <c r="X37">
        <f>'Paramètres'!E37</f>
        <v/>
      </c>
    </row>
    <row r="38" ht="21" customHeight="1">
      <c r="A38" s="15" t="n"/>
      <c r="B38" s="15" t="n"/>
      <c r="C38" s="15" t="n"/>
      <c r="D38" s="16" t="n"/>
      <c r="E38" s="16" t="n"/>
      <c r="F38" s="16" t="n"/>
      <c r="G38" s="17" t="n"/>
      <c r="H38" s="17" t="n"/>
      <c r="I38" s="18">
        <f>IF(A38="","",IF(H38&lt;&gt;"",H38,G38))</f>
        <v/>
      </c>
      <c r="J38" s="15" t="n"/>
      <c r="K38" s="18">
        <f>IF(A38="","",IFERROR(_xlfn.XLOOKUP(A38,Versions!$H$2:$H$201,Versions!$D$2:$D$201,""),""))</f>
        <v/>
      </c>
      <c r="L38" s="13">
        <f>IF(A38="","",IFERROR(_xlfn.XLOOKUP(A38,Versions!$H$2:$H$201,Versions!$C$2:$C$201,""),""))</f>
        <v/>
      </c>
      <c r="M38" s="19">
        <f>IF(A38="","",IFERROR(_xlfn.XLOOKUP(A38,Versions!$H$2:$H$201,Versions!$E$2:$E$201,""),""))</f>
        <v/>
      </c>
      <c r="N38" s="20">
        <f>IF(OR(A38="",I38="",J38="Accepté",J38="Annulé"),"",I38-'Paramètres'!$B$2)</f>
        <v/>
      </c>
      <c r="O38" s="15" t="n"/>
      <c r="P38" s="17" t="n"/>
      <c r="Q38" s="18">
        <f>IF(OR(A38="",I38="",J38="Accepté",J38="Annulé"),"",IF(P38="",I38-'Paramètres'!$B$3,MAX(P38+'Paramètres'!$B$4,I38-'Paramètres'!$B$3)))</f>
        <v/>
      </c>
      <c r="R38" s="13">
        <f>IF(A38="","",IF(COUNTIF($A$2:$A$151,A38)&gt;1,"Identifiant en double",IF(OR(D38="",E38="",G38="",J38=""),"À compléter",IF(AND(OR(J38="Envoyé",J38="À corriger",J38="Accepté"),K38=""),"Version courante absente","OK"))))</f>
        <v/>
      </c>
      <c r="U38">
        <f>'Paramètres'!G38</f>
        <v/>
      </c>
      <c r="V38">
        <f>'Paramètres'!F38</f>
        <v/>
      </c>
      <c r="W38">
        <f>'Paramètres'!D38</f>
        <v/>
      </c>
      <c r="X38">
        <f>'Paramètres'!E38</f>
        <v/>
      </c>
    </row>
    <row r="39" ht="21" customHeight="1">
      <c r="A39" s="15" t="n"/>
      <c r="B39" s="15" t="n"/>
      <c r="C39" s="15" t="n"/>
      <c r="D39" s="16" t="n"/>
      <c r="E39" s="16" t="n"/>
      <c r="F39" s="16" t="n"/>
      <c r="G39" s="17" t="n"/>
      <c r="H39" s="17" t="n"/>
      <c r="I39" s="21">
        <f>IF(A39="","",IF(H39&lt;&gt;"",H39,G39))</f>
        <v/>
      </c>
      <c r="J39" s="15" t="n"/>
      <c r="K39" s="21">
        <f>IF(A39="","",IFERROR(_xlfn.XLOOKUP(A39,Versions!$H$2:$H$201,Versions!$D$2:$D$201,""),""))</f>
        <v/>
      </c>
      <c r="L39" s="11">
        <f>IF(A39="","",IFERROR(_xlfn.XLOOKUP(A39,Versions!$H$2:$H$201,Versions!$C$2:$C$201,""),""))</f>
        <v/>
      </c>
      <c r="M39" s="22">
        <f>IF(A39="","",IFERROR(_xlfn.XLOOKUP(A39,Versions!$H$2:$H$201,Versions!$E$2:$E$201,""),""))</f>
        <v/>
      </c>
      <c r="N39" s="23">
        <f>IF(OR(A39="",I39="",J39="Accepté",J39="Annulé"),"",I39-'Paramètres'!$B$2)</f>
        <v/>
      </c>
      <c r="O39" s="15" t="n"/>
      <c r="P39" s="17" t="n"/>
      <c r="Q39" s="21">
        <f>IF(OR(A39="",I39="",J39="Accepté",J39="Annulé"),"",IF(P39="",I39-'Paramètres'!$B$3,MAX(P39+'Paramètres'!$B$4,I39-'Paramètres'!$B$3)))</f>
        <v/>
      </c>
      <c r="R39" s="11">
        <f>IF(A39="","",IF(COUNTIF($A$2:$A$151,A39)&gt;1,"Identifiant en double",IF(OR(D39="",E39="",G39="",J39=""),"À compléter",IF(AND(OR(J39="Envoyé",J39="À corriger",J39="Accepté"),K39=""),"Version courante absente","OK"))))</f>
        <v/>
      </c>
      <c r="U39">
        <f>'Paramètres'!G39</f>
        <v/>
      </c>
      <c r="V39">
        <f>'Paramètres'!F39</f>
        <v/>
      </c>
      <c r="W39">
        <f>'Paramètres'!D39</f>
        <v/>
      </c>
      <c r="X39">
        <f>'Paramètres'!E39</f>
        <v/>
      </c>
    </row>
    <row r="40" ht="21" customHeight="1">
      <c r="A40" s="15" t="n"/>
      <c r="B40" s="15" t="n"/>
      <c r="C40" s="15" t="n"/>
      <c r="D40" s="16" t="n"/>
      <c r="E40" s="16" t="n"/>
      <c r="F40" s="16" t="n"/>
      <c r="G40" s="17" t="n"/>
      <c r="H40" s="17" t="n"/>
      <c r="I40" s="18">
        <f>IF(A40="","",IF(H40&lt;&gt;"",H40,G40))</f>
        <v/>
      </c>
      <c r="J40" s="15" t="n"/>
      <c r="K40" s="18">
        <f>IF(A40="","",IFERROR(_xlfn.XLOOKUP(A40,Versions!$H$2:$H$201,Versions!$D$2:$D$201,""),""))</f>
        <v/>
      </c>
      <c r="L40" s="13">
        <f>IF(A40="","",IFERROR(_xlfn.XLOOKUP(A40,Versions!$H$2:$H$201,Versions!$C$2:$C$201,""),""))</f>
        <v/>
      </c>
      <c r="M40" s="19">
        <f>IF(A40="","",IFERROR(_xlfn.XLOOKUP(A40,Versions!$H$2:$H$201,Versions!$E$2:$E$201,""),""))</f>
        <v/>
      </c>
      <c r="N40" s="20">
        <f>IF(OR(A40="",I40="",J40="Accepté",J40="Annulé"),"",I40-'Paramètres'!$B$2)</f>
        <v/>
      </c>
      <c r="O40" s="15" t="n"/>
      <c r="P40" s="17" t="n"/>
      <c r="Q40" s="18">
        <f>IF(OR(A40="",I40="",J40="Accepté",J40="Annulé"),"",IF(P40="",I40-'Paramètres'!$B$3,MAX(P40+'Paramètres'!$B$4,I40-'Paramètres'!$B$3)))</f>
        <v/>
      </c>
      <c r="R40" s="13">
        <f>IF(A40="","",IF(COUNTIF($A$2:$A$151,A40)&gt;1,"Identifiant en double",IF(OR(D40="",E40="",G40="",J40=""),"À compléter",IF(AND(OR(J40="Envoyé",J40="À corriger",J40="Accepté"),K40=""),"Version courante absente","OK"))))</f>
        <v/>
      </c>
      <c r="U40">
        <f>'Paramètres'!G40</f>
        <v/>
      </c>
      <c r="V40">
        <f>'Paramètres'!F40</f>
        <v/>
      </c>
      <c r="W40">
        <f>'Paramètres'!D40</f>
        <v/>
      </c>
      <c r="X40">
        <f>'Paramètres'!E40</f>
        <v/>
      </c>
    </row>
    <row r="41" ht="21" customHeight="1">
      <c r="A41" s="15" t="n"/>
      <c r="B41" s="15" t="n"/>
      <c r="C41" s="15" t="n"/>
      <c r="D41" s="16" t="n"/>
      <c r="E41" s="16" t="n"/>
      <c r="F41" s="16" t="n"/>
      <c r="G41" s="17" t="n"/>
      <c r="H41" s="17" t="n"/>
      <c r="I41" s="21">
        <f>IF(A41="","",IF(H41&lt;&gt;"",H41,G41))</f>
        <v/>
      </c>
      <c r="J41" s="15" t="n"/>
      <c r="K41" s="21">
        <f>IF(A41="","",IFERROR(_xlfn.XLOOKUP(A41,Versions!$H$2:$H$201,Versions!$D$2:$D$201,""),""))</f>
        <v/>
      </c>
      <c r="L41" s="11">
        <f>IF(A41="","",IFERROR(_xlfn.XLOOKUP(A41,Versions!$H$2:$H$201,Versions!$C$2:$C$201,""),""))</f>
        <v/>
      </c>
      <c r="M41" s="22">
        <f>IF(A41="","",IFERROR(_xlfn.XLOOKUP(A41,Versions!$H$2:$H$201,Versions!$E$2:$E$201,""),""))</f>
        <v/>
      </c>
      <c r="N41" s="23">
        <f>IF(OR(A41="",I41="",J41="Accepté",J41="Annulé"),"",I41-'Paramètres'!$B$2)</f>
        <v/>
      </c>
      <c r="O41" s="15" t="n"/>
      <c r="P41" s="17" t="n"/>
      <c r="Q41" s="21">
        <f>IF(OR(A41="",I41="",J41="Accepté",J41="Annulé"),"",IF(P41="",I41-'Paramètres'!$B$3,MAX(P41+'Paramètres'!$B$4,I41-'Paramètres'!$B$3)))</f>
        <v/>
      </c>
      <c r="R41" s="11">
        <f>IF(A41="","",IF(COUNTIF($A$2:$A$151,A41)&gt;1,"Identifiant en double",IF(OR(D41="",E41="",G41="",J41=""),"À compléter",IF(AND(OR(J41="Envoyé",J41="À corriger",J41="Accepté"),K41=""),"Version courante absente","OK"))))</f>
        <v/>
      </c>
      <c r="U41">
        <f>'Paramètres'!G41</f>
        <v/>
      </c>
      <c r="V41">
        <f>'Paramètres'!F41</f>
        <v/>
      </c>
      <c r="W41">
        <f>'Paramètres'!D41</f>
        <v/>
      </c>
      <c r="X41">
        <f>'Paramètres'!E41</f>
        <v/>
      </c>
    </row>
    <row r="42" ht="21" customHeight="1">
      <c r="A42" s="15" t="n"/>
      <c r="B42" s="15" t="n"/>
      <c r="C42" s="15" t="n"/>
      <c r="D42" s="16" t="n"/>
      <c r="E42" s="16" t="n"/>
      <c r="F42" s="16" t="n"/>
      <c r="G42" s="17" t="n"/>
      <c r="H42" s="17" t="n"/>
      <c r="I42" s="18">
        <f>IF(A42="","",IF(H42&lt;&gt;"",H42,G42))</f>
        <v/>
      </c>
      <c r="J42" s="15" t="n"/>
      <c r="K42" s="18">
        <f>IF(A42="","",IFERROR(_xlfn.XLOOKUP(A42,Versions!$H$2:$H$201,Versions!$D$2:$D$201,""),""))</f>
        <v/>
      </c>
      <c r="L42" s="13">
        <f>IF(A42="","",IFERROR(_xlfn.XLOOKUP(A42,Versions!$H$2:$H$201,Versions!$C$2:$C$201,""),""))</f>
        <v/>
      </c>
      <c r="M42" s="19">
        <f>IF(A42="","",IFERROR(_xlfn.XLOOKUP(A42,Versions!$H$2:$H$201,Versions!$E$2:$E$201,""),""))</f>
        <v/>
      </c>
      <c r="N42" s="20">
        <f>IF(OR(A42="",I42="",J42="Accepté",J42="Annulé"),"",I42-'Paramètres'!$B$2)</f>
        <v/>
      </c>
      <c r="O42" s="15" t="n"/>
      <c r="P42" s="17" t="n"/>
      <c r="Q42" s="18">
        <f>IF(OR(A42="",I42="",J42="Accepté",J42="Annulé"),"",IF(P42="",I42-'Paramètres'!$B$3,MAX(P42+'Paramètres'!$B$4,I42-'Paramètres'!$B$3)))</f>
        <v/>
      </c>
      <c r="R42" s="13">
        <f>IF(A42="","",IF(COUNTIF($A$2:$A$151,A42)&gt;1,"Identifiant en double",IF(OR(D42="",E42="",G42="",J42=""),"À compléter",IF(AND(OR(J42="Envoyé",J42="À corriger",J42="Accepté"),K42=""),"Version courante absente","OK"))))</f>
        <v/>
      </c>
      <c r="U42">
        <f>'Paramètres'!G42</f>
        <v/>
      </c>
      <c r="V42">
        <f>'Paramètres'!F42</f>
        <v/>
      </c>
      <c r="W42">
        <f>'Paramètres'!D42</f>
        <v/>
      </c>
      <c r="X42">
        <f>'Paramètres'!E42</f>
        <v/>
      </c>
    </row>
    <row r="43" ht="21" customHeight="1">
      <c r="A43" s="15" t="n"/>
      <c r="B43" s="15" t="n"/>
      <c r="C43" s="15" t="n"/>
      <c r="D43" s="16" t="n"/>
      <c r="E43" s="16" t="n"/>
      <c r="F43" s="16" t="n"/>
      <c r="G43" s="17" t="n"/>
      <c r="H43" s="17" t="n"/>
      <c r="I43" s="21">
        <f>IF(A43="","",IF(H43&lt;&gt;"",H43,G43))</f>
        <v/>
      </c>
      <c r="J43" s="15" t="n"/>
      <c r="K43" s="21">
        <f>IF(A43="","",IFERROR(_xlfn.XLOOKUP(A43,Versions!$H$2:$H$201,Versions!$D$2:$D$201,""),""))</f>
        <v/>
      </c>
      <c r="L43" s="11">
        <f>IF(A43="","",IFERROR(_xlfn.XLOOKUP(A43,Versions!$H$2:$H$201,Versions!$C$2:$C$201,""),""))</f>
        <v/>
      </c>
      <c r="M43" s="22">
        <f>IF(A43="","",IFERROR(_xlfn.XLOOKUP(A43,Versions!$H$2:$H$201,Versions!$E$2:$E$201,""),""))</f>
        <v/>
      </c>
      <c r="N43" s="23">
        <f>IF(OR(A43="",I43="",J43="Accepté",J43="Annulé"),"",I43-'Paramètres'!$B$2)</f>
        <v/>
      </c>
      <c r="O43" s="15" t="n"/>
      <c r="P43" s="17" t="n"/>
      <c r="Q43" s="21">
        <f>IF(OR(A43="",I43="",J43="Accepté",J43="Annulé"),"",IF(P43="",I43-'Paramètres'!$B$3,MAX(P43+'Paramètres'!$B$4,I43-'Paramètres'!$B$3)))</f>
        <v/>
      </c>
      <c r="R43" s="11">
        <f>IF(A43="","",IF(COUNTIF($A$2:$A$151,A43)&gt;1,"Identifiant en double",IF(OR(D43="",E43="",G43="",J43=""),"À compléter",IF(AND(OR(J43="Envoyé",J43="À corriger",J43="Accepté"),K43=""),"Version courante absente","OK"))))</f>
        <v/>
      </c>
      <c r="U43">
        <f>'Paramètres'!G43</f>
        <v/>
      </c>
      <c r="V43">
        <f>'Paramètres'!F43</f>
        <v/>
      </c>
      <c r="W43">
        <f>'Paramètres'!D43</f>
        <v/>
      </c>
      <c r="X43">
        <f>'Paramètres'!E43</f>
        <v/>
      </c>
    </row>
    <row r="44" ht="21" customHeight="1">
      <c r="A44" s="15" t="n"/>
      <c r="B44" s="15" t="n"/>
      <c r="C44" s="15" t="n"/>
      <c r="D44" s="16" t="n"/>
      <c r="E44" s="16" t="n"/>
      <c r="F44" s="16" t="n"/>
      <c r="G44" s="17" t="n"/>
      <c r="H44" s="17" t="n"/>
      <c r="I44" s="18">
        <f>IF(A44="","",IF(H44&lt;&gt;"",H44,G44))</f>
        <v/>
      </c>
      <c r="J44" s="15" t="n"/>
      <c r="K44" s="18">
        <f>IF(A44="","",IFERROR(_xlfn.XLOOKUP(A44,Versions!$H$2:$H$201,Versions!$D$2:$D$201,""),""))</f>
        <v/>
      </c>
      <c r="L44" s="13">
        <f>IF(A44="","",IFERROR(_xlfn.XLOOKUP(A44,Versions!$H$2:$H$201,Versions!$C$2:$C$201,""),""))</f>
        <v/>
      </c>
      <c r="M44" s="19">
        <f>IF(A44="","",IFERROR(_xlfn.XLOOKUP(A44,Versions!$H$2:$H$201,Versions!$E$2:$E$201,""),""))</f>
        <v/>
      </c>
      <c r="N44" s="20">
        <f>IF(OR(A44="",I44="",J44="Accepté",J44="Annulé"),"",I44-'Paramètres'!$B$2)</f>
        <v/>
      </c>
      <c r="O44" s="15" t="n"/>
      <c r="P44" s="17" t="n"/>
      <c r="Q44" s="18">
        <f>IF(OR(A44="",I44="",J44="Accepté",J44="Annulé"),"",IF(P44="",I44-'Paramètres'!$B$3,MAX(P44+'Paramètres'!$B$4,I44-'Paramètres'!$B$3)))</f>
        <v/>
      </c>
      <c r="R44" s="13">
        <f>IF(A44="","",IF(COUNTIF($A$2:$A$151,A44)&gt;1,"Identifiant en double",IF(OR(D44="",E44="",G44="",J44=""),"À compléter",IF(AND(OR(J44="Envoyé",J44="À corriger",J44="Accepté"),K44=""),"Version courante absente","OK"))))</f>
        <v/>
      </c>
      <c r="U44">
        <f>'Paramètres'!G44</f>
        <v/>
      </c>
      <c r="V44">
        <f>'Paramètres'!F44</f>
        <v/>
      </c>
      <c r="W44">
        <f>'Paramètres'!D44</f>
        <v/>
      </c>
      <c r="X44">
        <f>'Paramètres'!E44</f>
        <v/>
      </c>
    </row>
    <row r="45" ht="21" customHeight="1">
      <c r="A45" s="15" t="n"/>
      <c r="B45" s="15" t="n"/>
      <c r="C45" s="15" t="n"/>
      <c r="D45" s="16" t="n"/>
      <c r="E45" s="16" t="n"/>
      <c r="F45" s="16" t="n"/>
      <c r="G45" s="17" t="n"/>
      <c r="H45" s="17" t="n"/>
      <c r="I45" s="21">
        <f>IF(A45="","",IF(H45&lt;&gt;"",H45,G45))</f>
        <v/>
      </c>
      <c r="J45" s="15" t="n"/>
      <c r="K45" s="21">
        <f>IF(A45="","",IFERROR(_xlfn.XLOOKUP(A45,Versions!$H$2:$H$201,Versions!$D$2:$D$201,""),""))</f>
        <v/>
      </c>
      <c r="L45" s="11">
        <f>IF(A45="","",IFERROR(_xlfn.XLOOKUP(A45,Versions!$H$2:$H$201,Versions!$C$2:$C$201,""),""))</f>
        <v/>
      </c>
      <c r="M45" s="22">
        <f>IF(A45="","",IFERROR(_xlfn.XLOOKUP(A45,Versions!$H$2:$H$201,Versions!$E$2:$E$201,""),""))</f>
        <v/>
      </c>
      <c r="N45" s="23">
        <f>IF(OR(A45="",I45="",J45="Accepté",J45="Annulé"),"",I45-'Paramètres'!$B$2)</f>
        <v/>
      </c>
      <c r="O45" s="15" t="n"/>
      <c r="P45" s="17" t="n"/>
      <c r="Q45" s="21">
        <f>IF(OR(A45="",I45="",J45="Accepté",J45="Annulé"),"",IF(P45="",I45-'Paramètres'!$B$3,MAX(P45+'Paramètres'!$B$4,I45-'Paramètres'!$B$3)))</f>
        <v/>
      </c>
      <c r="R45" s="11">
        <f>IF(A45="","",IF(COUNTIF($A$2:$A$151,A45)&gt;1,"Identifiant en double",IF(OR(D45="",E45="",G45="",J45=""),"À compléter",IF(AND(OR(J45="Envoyé",J45="À corriger",J45="Accepté"),K45=""),"Version courante absente","OK"))))</f>
        <v/>
      </c>
      <c r="U45">
        <f>'Paramètres'!G45</f>
        <v/>
      </c>
      <c r="V45">
        <f>'Paramètres'!F45</f>
        <v/>
      </c>
      <c r="W45">
        <f>'Paramètres'!D45</f>
        <v/>
      </c>
      <c r="X45">
        <f>'Paramètres'!E45</f>
        <v/>
      </c>
    </row>
    <row r="46" ht="21" customHeight="1">
      <c r="A46" s="15" t="n"/>
      <c r="B46" s="15" t="n"/>
      <c r="C46" s="15" t="n"/>
      <c r="D46" s="16" t="n"/>
      <c r="E46" s="16" t="n"/>
      <c r="F46" s="16" t="n"/>
      <c r="G46" s="17" t="n"/>
      <c r="H46" s="17" t="n"/>
      <c r="I46" s="18">
        <f>IF(A46="","",IF(H46&lt;&gt;"",H46,G46))</f>
        <v/>
      </c>
      <c r="J46" s="15" t="n"/>
      <c r="K46" s="18">
        <f>IF(A46="","",IFERROR(_xlfn.XLOOKUP(A46,Versions!$H$2:$H$201,Versions!$D$2:$D$201,""),""))</f>
        <v/>
      </c>
      <c r="L46" s="13">
        <f>IF(A46="","",IFERROR(_xlfn.XLOOKUP(A46,Versions!$H$2:$H$201,Versions!$C$2:$C$201,""),""))</f>
        <v/>
      </c>
      <c r="M46" s="19">
        <f>IF(A46="","",IFERROR(_xlfn.XLOOKUP(A46,Versions!$H$2:$H$201,Versions!$E$2:$E$201,""),""))</f>
        <v/>
      </c>
      <c r="N46" s="20">
        <f>IF(OR(A46="",I46="",J46="Accepté",J46="Annulé"),"",I46-'Paramètres'!$B$2)</f>
        <v/>
      </c>
      <c r="O46" s="15" t="n"/>
      <c r="P46" s="17" t="n"/>
      <c r="Q46" s="18">
        <f>IF(OR(A46="",I46="",J46="Accepté",J46="Annulé"),"",IF(P46="",I46-'Paramètres'!$B$3,MAX(P46+'Paramètres'!$B$4,I46-'Paramètres'!$B$3)))</f>
        <v/>
      </c>
      <c r="R46" s="13">
        <f>IF(A46="","",IF(COUNTIF($A$2:$A$151,A46)&gt;1,"Identifiant en double",IF(OR(D46="",E46="",G46="",J46=""),"À compléter",IF(AND(OR(J46="Envoyé",J46="À corriger",J46="Accepté"),K46=""),"Version courante absente","OK"))))</f>
        <v/>
      </c>
      <c r="U46">
        <f>'Paramètres'!G46</f>
        <v/>
      </c>
      <c r="V46">
        <f>'Paramètres'!F46</f>
        <v/>
      </c>
      <c r="W46">
        <f>'Paramètres'!D46</f>
        <v/>
      </c>
      <c r="X46">
        <f>'Paramètres'!E46</f>
        <v/>
      </c>
    </row>
    <row r="47" ht="21" customHeight="1">
      <c r="A47" s="15" t="n"/>
      <c r="B47" s="15" t="n"/>
      <c r="C47" s="15" t="n"/>
      <c r="D47" s="16" t="n"/>
      <c r="E47" s="16" t="n"/>
      <c r="F47" s="16" t="n"/>
      <c r="G47" s="17" t="n"/>
      <c r="H47" s="17" t="n"/>
      <c r="I47" s="21">
        <f>IF(A47="","",IF(H47&lt;&gt;"",H47,G47))</f>
        <v/>
      </c>
      <c r="J47" s="15" t="n"/>
      <c r="K47" s="21">
        <f>IF(A47="","",IFERROR(_xlfn.XLOOKUP(A47,Versions!$H$2:$H$201,Versions!$D$2:$D$201,""),""))</f>
        <v/>
      </c>
      <c r="L47" s="11">
        <f>IF(A47="","",IFERROR(_xlfn.XLOOKUP(A47,Versions!$H$2:$H$201,Versions!$C$2:$C$201,""),""))</f>
        <v/>
      </c>
      <c r="M47" s="22">
        <f>IF(A47="","",IFERROR(_xlfn.XLOOKUP(A47,Versions!$H$2:$H$201,Versions!$E$2:$E$201,""),""))</f>
        <v/>
      </c>
      <c r="N47" s="23">
        <f>IF(OR(A47="",I47="",J47="Accepté",J47="Annulé"),"",I47-'Paramètres'!$B$2)</f>
        <v/>
      </c>
      <c r="O47" s="15" t="n"/>
      <c r="P47" s="17" t="n"/>
      <c r="Q47" s="21">
        <f>IF(OR(A47="",I47="",J47="Accepté",J47="Annulé"),"",IF(P47="",I47-'Paramètres'!$B$3,MAX(P47+'Paramètres'!$B$4,I47-'Paramètres'!$B$3)))</f>
        <v/>
      </c>
      <c r="R47" s="11">
        <f>IF(A47="","",IF(COUNTIF($A$2:$A$151,A47)&gt;1,"Identifiant en double",IF(OR(D47="",E47="",G47="",J47=""),"À compléter",IF(AND(OR(J47="Envoyé",J47="À corriger",J47="Accepté"),K47=""),"Version courante absente","OK"))))</f>
        <v/>
      </c>
      <c r="U47">
        <f>'Paramètres'!G47</f>
        <v/>
      </c>
      <c r="V47">
        <f>'Paramètres'!F47</f>
        <v/>
      </c>
      <c r="W47">
        <f>'Paramètres'!D47</f>
        <v/>
      </c>
      <c r="X47">
        <f>'Paramètres'!E47</f>
        <v/>
      </c>
    </row>
    <row r="48" ht="21" customHeight="1">
      <c r="A48" s="15" t="n"/>
      <c r="B48" s="15" t="n"/>
      <c r="C48" s="15" t="n"/>
      <c r="D48" s="16" t="n"/>
      <c r="E48" s="16" t="n"/>
      <c r="F48" s="16" t="n"/>
      <c r="G48" s="17" t="n"/>
      <c r="H48" s="17" t="n"/>
      <c r="I48" s="18">
        <f>IF(A48="","",IF(H48&lt;&gt;"",H48,G48))</f>
        <v/>
      </c>
      <c r="J48" s="15" t="n"/>
      <c r="K48" s="18">
        <f>IF(A48="","",IFERROR(_xlfn.XLOOKUP(A48,Versions!$H$2:$H$201,Versions!$D$2:$D$201,""),""))</f>
        <v/>
      </c>
      <c r="L48" s="13">
        <f>IF(A48="","",IFERROR(_xlfn.XLOOKUP(A48,Versions!$H$2:$H$201,Versions!$C$2:$C$201,""),""))</f>
        <v/>
      </c>
      <c r="M48" s="19">
        <f>IF(A48="","",IFERROR(_xlfn.XLOOKUP(A48,Versions!$H$2:$H$201,Versions!$E$2:$E$201,""),""))</f>
        <v/>
      </c>
      <c r="N48" s="20">
        <f>IF(OR(A48="",I48="",J48="Accepté",J48="Annulé"),"",I48-'Paramètres'!$B$2)</f>
        <v/>
      </c>
      <c r="O48" s="15" t="n"/>
      <c r="P48" s="17" t="n"/>
      <c r="Q48" s="18">
        <f>IF(OR(A48="",I48="",J48="Accepté",J48="Annulé"),"",IF(P48="",I48-'Paramètres'!$B$3,MAX(P48+'Paramètres'!$B$4,I48-'Paramètres'!$B$3)))</f>
        <v/>
      </c>
      <c r="R48" s="13">
        <f>IF(A48="","",IF(COUNTIF($A$2:$A$151,A48)&gt;1,"Identifiant en double",IF(OR(D48="",E48="",G48="",J48=""),"À compléter",IF(AND(OR(J48="Envoyé",J48="À corriger",J48="Accepté"),K48=""),"Version courante absente","OK"))))</f>
        <v/>
      </c>
      <c r="U48">
        <f>'Paramètres'!G48</f>
        <v/>
      </c>
      <c r="V48">
        <f>'Paramètres'!F48</f>
        <v/>
      </c>
      <c r="W48">
        <f>'Paramètres'!D48</f>
        <v/>
      </c>
      <c r="X48">
        <f>'Paramètres'!E48</f>
        <v/>
      </c>
    </row>
    <row r="49" ht="21" customHeight="1">
      <c r="A49" s="15" t="n"/>
      <c r="B49" s="15" t="n"/>
      <c r="C49" s="15" t="n"/>
      <c r="D49" s="16" t="n"/>
      <c r="E49" s="16" t="n"/>
      <c r="F49" s="16" t="n"/>
      <c r="G49" s="17" t="n"/>
      <c r="H49" s="17" t="n"/>
      <c r="I49" s="21">
        <f>IF(A49="","",IF(H49&lt;&gt;"",H49,G49))</f>
        <v/>
      </c>
      <c r="J49" s="15" t="n"/>
      <c r="K49" s="21">
        <f>IF(A49="","",IFERROR(_xlfn.XLOOKUP(A49,Versions!$H$2:$H$201,Versions!$D$2:$D$201,""),""))</f>
        <v/>
      </c>
      <c r="L49" s="11">
        <f>IF(A49="","",IFERROR(_xlfn.XLOOKUP(A49,Versions!$H$2:$H$201,Versions!$C$2:$C$201,""),""))</f>
        <v/>
      </c>
      <c r="M49" s="22">
        <f>IF(A49="","",IFERROR(_xlfn.XLOOKUP(A49,Versions!$H$2:$H$201,Versions!$E$2:$E$201,""),""))</f>
        <v/>
      </c>
      <c r="N49" s="23">
        <f>IF(OR(A49="",I49="",J49="Accepté",J49="Annulé"),"",I49-'Paramètres'!$B$2)</f>
        <v/>
      </c>
      <c r="O49" s="15" t="n"/>
      <c r="P49" s="17" t="n"/>
      <c r="Q49" s="21">
        <f>IF(OR(A49="",I49="",J49="Accepté",J49="Annulé"),"",IF(P49="",I49-'Paramètres'!$B$3,MAX(P49+'Paramètres'!$B$4,I49-'Paramètres'!$B$3)))</f>
        <v/>
      </c>
      <c r="R49" s="11">
        <f>IF(A49="","",IF(COUNTIF($A$2:$A$151,A49)&gt;1,"Identifiant en double",IF(OR(D49="",E49="",G49="",J49=""),"À compléter",IF(AND(OR(J49="Envoyé",J49="À corriger",J49="Accepté"),K49=""),"Version courante absente","OK"))))</f>
        <v/>
      </c>
      <c r="U49">
        <f>'Paramètres'!G49</f>
        <v/>
      </c>
      <c r="V49">
        <f>'Paramètres'!F49</f>
        <v/>
      </c>
      <c r="W49">
        <f>'Paramètres'!D49</f>
        <v/>
      </c>
      <c r="X49">
        <f>'Paramètres'!E49</f>
        <v/>
      </c>
    </row>
    <row r="50" ht="21" customHeight="1">
      <c r="A50" s="15" t="n"/>
      <c r="B50" s="15" t="n"/>
      <c r="C50" s="15" t="n"/>
      <c r="D50" s="16" t="n"/>
      <c r="E50" s="16" t="n"/>
      <c r="F50" s="16" t="n"/>
      <c r="G50" s="17" t="n"/>
      <c r="H50" s="17" t="n"/>
      <c r="I50" s="18">
        <f>IF(A50="","",IF(H50&lt;&gt;"",H50,G50))</f>
        <v/>
      </c>
      <c r="J50" s="15" t="n"/>
      <c r="K50" s="18">
        <f>IF(A50="","",IFERROR(_xlfn.XLOOKUP(A50,Versions!$H$2:$H$201,Versions!$D$2:$D$201,""),""))</f>
        <v/>
      </c>
      <c r="L50" s="13">
        <f>IF(A50="","",IFERROR(_xlfn.XLOOKUP(A50,Versions!$H$2:$H$201,Versions!$C$2:$C$201,""),""))</f>
        <v/>
      </c>
      <c r="M50" s="19">
        <f>IF(A50="","",IFERROR(_xlfn.XLOOKUP(A50,Versions!$H$2:$H$201,Versions!$E$2:$E$201,""),""))</f>
        <v/>
      </c>
      <c r="N50" s="20">
        <f>IF(OR(A50="",I50="",J50="Accepté",J50="Annulé"),"",I50-'Paramètres'!$B$2)</f>
        <v/>
      </c>
      <c r="O50" s="15" t="n"/>
      <c r="P50" s="17" t="n"/>
      <c r="Q50" s="18">
        <f>IF(OR(A50="",I50="",J50="Accepté",J50="Annulé"),"",IF(P50="",I50-'Paramètres'!$B$3,MAX(P50+'Paramètres'!$B$4,I50-'Paramètres'!$B$3)))</f>
        <v/>
      </c>
      <c r="R50" s="13">
        <f>IF(A50="","",IF(COUNTIF($A$2:$A$151,A50)&gt;1,"Identifiant en double",IF(OR(D50="",E50="",G50="",J50=""),"À compléter",IF(AND(OR(J50="Envoyé",J50="À corriger",J50="Accepté"),K50=""),"Version courante absente","OK"))))</f>
        <v/>
      </c>
      <c r="U50">
        <f>'Paramètres'!G50</f>
        <v/>
      </c>
      <c r="V50">
        <f>'Paramètres'!F50</f>
        <v/>
      </c>
      <c r="W50">
        <f>'Paramètres'!D50</f>
        <v/>
      </c>
      <c r="X50">
        <f>'Paramètres'!E50</f>
        <v/>
      </c>
    </row>
    <row r="51" ht="21" customHeight="1">
      <c r="A51" s="15" t="n"/>
      <c r="B51" s="15" t="n"/>
      <c r="C51" s="15" t="n"/>
      <c r="D51" s="16" t="n"/>
      <c r="E51" s="16" t="n"/>
      <c r="F51" s="16" t="n"/>
      <c r="G51" s="17" t="n"/>
      <c r="H51" s="17" t="n"/>
      <c r="I51" s="21">
        <f>IF(A51="","",IF(H51&lt;&gt;"",H51,G51))</f>
        <v/>
      </c>
      <c r="J51" s="15" t="n"/>
      <c r="K51" s="21">
        <f>IF(A51="","",IFERROR(_xlfn.XLOOKUP(A51,Versions!$H$2:$H$201,Versions!$D$2:$D$201,""),""))</f>
        <v/>
      </c>
      <c r="L51" s="11">
        <f>IF(A51="","",IFERROR(_xlfn.XLOOKUP(A51,Versions!$H$2:$H$201,Versions!$C$2:$C$201,""),""))</f>
        <v/>
      </c>
      <c r="M51" s="22">
        <f>IF(A51="","",IFERROR(_xlfn.XLOOKUP(A51,Versions!$H$2:$H$201,Versions!$E$2:$E$201,""),""))</f>
        <v/>
      </c>
      <c r="N51" s="23">
        <f>IF(OR(A51="",I51="",J51="Accepté",J51="Annulé"),"",I51-'Paramètres'!$B$2)</f>
        <v/>
      </c>
      <c r="O51" s="15" t="n"/>
      <c r="P51" s="17" t="n"/>
      <c r="Q51" s="21">
        <f>IF(OR(A51="",I51="",J51="Accepté",J51="Annulé"),"",IF(P51="",I51-'Paramètres'!$B$3,MAX(P51+'Paramètres'!$B$4,I51-'Paramètres'!$B$3)))</f>
        <v/>
      </c>
      <c r="R51" s="11">
        <f>IF(A51="","",IF(COUNTIF($A$2:$A$151,A51)&gt;1,"Identifiant en double",IF(OR(D51="",E51="",G51="",J51=""),"À compléter",IF(AND(OR(J51="Envoyé",J51="À corriger",J51="Accepté"),K51=""),"Version courante absente","OK"))))</f>
        <v/>
      </c>
      <c r="U51">
        <f>'Paramètres'!G51</f>
        <v/>
      </c>
      <c r="V51">
        <f>'Paramètres'!F51</f>
        <v/>
      </c>
      <c r="W51">
        <f>'Paramètres'!D51</f>
        <v/>
      </c>
      <c r="X51">
        <f>'Paramètres'!E51</f>
        <v/>
      </c>
    </row>
    <row r="52" ht="21" customHeight="1">
      <c r="A52" s="15" t="n"/>
      <c r="B52" s="15" t="n"/>
      <c r="C52" s="15" t="n"/>
      <c r="D52" s="16" t="n"/>
      <c r="E52" s="16" t="n"/>
      <c r="F52" s="16" t="n"/>
      <c r="G52" s="17" t="n"/>
      <c r="H52" s="17" t="n"/>
      <c r="I52" s="18">
        <f>IF(A52="","",IF(H52&lt;&gt;"",H52,G52))</f>
        <v/>
      </c>
      <c r="J52" s="15" t="n"/>
      <c r="K52" s="18">
        <f>IF(A52="","",IFERROR(_xlfn.XLOOKUP(A52,Versions!$H$2:$H$201,Versions!$D$2:$D$201,""),""))</f>
        <v/>
      </c>
      <c r="L52" s="13">
        <f>IF(A52="","",IFERROR(_xlfn.XLOOKUP(A52,Versions!$H$2:$H$201,Versions!$C$2:$C$201,""),""))</f>
        <v/>
      </c>
      <c r="M52" s="19">
        <f>IF(A52="","",IFERROR(_xlfn.XLOOKUP(A52,Versions!$H$2:$H$201,Versions!$E$2:$E$201,""),""))</f>
        <v/>
      </c>
      <c r="N52" s="20">
        <f>IF(OR(A52="",I52="",J52="Accepté",J52="Annulé"),"",I52-'Paramètres'!$B$2)</f>
        <v/>
      </c>
      <c r="O52" s="15" t="n"/>
      <c r="P52" s="17" t="n"/>
      <c r="Q52" s="18">
        <f>IF(OR(A52="",I52="",J52="Accepté",J52="Annulé"),"",IF(P52="",I52-'Paramètres'!$B$3,MAX(P52+'Paramètres'!$B$4,I52-'Paramètres'!$B$3)))</f>
        <v/>
      </c>
      <c r="R52" s="13">
        <f>IF(A52="","",IF(COUNTIF($A$2:$A$151,A52)&gt;1,"Identifiant en double",IF(OR(D52="",E52="",G52="",J52=""),"À compléter",IF(AND(OR(J52="Envoyé",J52="À corriger",J52="Accepté"),K52=""),"Version courante absente","OK"))))</f>
        <v/>
      </c>
      <c r="U52">
        <f>'Paramètres'!G52</f>
        <v/>
      </c>
      <c r="V52">
        <f>'Paramètres'!F52</f>
        <v/>
      </c>
      <c r="W52">
        <f>'Paramètres'!D52</f>
        <v/>
      </c>
      <c r="X52">
        <f>'Paramètres'!E52</f>
        <v/>
      </c>
    </row>
    <row r="53" ht="21" customHeight="1">
      <c r="A53" s="15" t="n"/>
      <c r="B53" s="15" t="n"/>
      <c r="C53" s="15" t="n"/>
      <c r="D53" s="16" t="n"/>
      <c r="E53" s="16" t="n"/>
      <c r="F53" s="16" t="n"/>
      <c r="G53" s="17" t="n"/>
      <c r="H53" s="17" t="n"/>
      <c r="I53" s="21">
        <f>IF(A53="","",IF(H53&lt;&gt;"",H53,G53))</f>
        <v/>
      </c>
      <c r="J53" s="15" t="n"/>
      <c r="K53" s="21">
        <f>IF(A53="","",IFERROR(_xlfn.XLOOKUP(A53,Versions!$H$2:$H$201,Versions!$D$2:$D$201,""),""))</f>
        <v/>
      </c>
      <c r="L53" s="11">
        <f>IF(A53="","",IFERROR(_xlfn.XLOOKUP(A53,Versions!$H$2:$H$201,Versions!$C$2:$C$201,""),""))</f>
        <v/>
      </c>
      <c r="M53" s="22">
        <f>IF(A53="","",IFERROR(_xlfn.XLOOKUP(A53,Versions!$H$2:$H$201,Versions!$E$2:$E$201,""),""))</f>
        <v/>
      </c>
      <c r="N53" s="23">
        <f>IF(OR(A53="",I53="",J53="Accepté",J53="Annulé"),"",I53-'Paramètres'!$B$2)</f>
        <v/>
      </c>
      <c r="O53" s="15" t="n"/>
      <c r="P53" s="17" t="n"/>
      <c r="Q53" s="21">
        <f>IF(OR(A53="",I53="",J53="Accepté",J53="Annulé"),"",IF(P53="",I53-'Paramètres'!$B$3,MAX(P53+'Paramètres'!$B$4,I53-'Paramètres'!$B$3)))</f>
        <v/>
      </c>
      <c r="R53" s="11">
        <f>IF(A53="","",IF(COUNTIF($A$2:$A$151,A53)&gt;1,"Identifiant en double",IF(OR(D53="",E53="",G53="",J53=""),"À compléter",IF(AND(OR(J53="Envoyé",J53="À corriger",J53="Accepté"),K53=""),"Version courante absente","OK"))))</f>
        <v/>
      </c>
      <c r="U53">
        <f>'Paramètres'!G53</f>
        <v/>
      </c>
      <c r="V53">
        <f>'Paramètres'!F53</f>
        <v/>
      </c>
      <c r="W53">
        <f>'Paramètres'!D53</f>
        <v/>
      </c>
      <c r="X53">
        <f>'Paramètres'!E53</f>
        <v/>
      </c>
    </row>
    <row r="54" ht="21" customHeight="1">
      <c r="A54" s="15" t="n"/>
      <c r="B54" s="15" t="n"/>
      <c r="C54" s="15" t="n"/>
      <c r="D54" s="16" t="n"/>
      <c r="E54" s="16" t="n"/>
      <c r="F54" s="16" t="n"/>
      <c r="G54" s="17" t="n"/>
      <c r="H54" s="17" t="n"/>
      <c r="I54" s="18">
        <f>IF(A54="","",IF(H54&lt;&gt;"",H54,G54))</f>
        <v/>
      </c>
      <c r="J54" s="15" t="n"/>
      <c r="K54" s="18">
        <f>IF(A54="","",IFERROR(_xlfn.XLOOKUP(A54,Versions!$H$2:$H$201,Versions!$D$2:$D$201,""),""))</f>
        <v/>
      </c>
      <c r="L54" s="13">
        <f>IF(A54="","",IFERROR(_xlfn.XLOOKUP(A54,Versions!$H$2:$H$201,Versions!$C$2:$C$201,""),""))</f>
        <v/>
      </c>
      <c r="M54" s="19">
        <f>IF(A54="","",IFERROR(_xlfn.XLOOKUP(A54,Versions!$H$2:$H$201,Versions!$E$2:$E$201,""),""))</f>
        <v/>
      </c>
      <c r="N54" s="20">
        <f>IF(OR(A54="",I54="",J54="Accepté",J54="Annulé"),"",I54-'Paramètres'!$B$2)</f>
        <v/>
      </c>
      <c r="O54" s="15" t="n"/>
      <c r="P54" s="17" t="n"/>
      <c r="Q54" s="18">
        <f>IF(OR(A54="",I54="",J54="Accepté",J54="Annulé"),"",IF(P54="",I54-'Paramètres'!$B$3,MAX(P54+'Paramètres'!$B$4,I54-'Paramètres'!$B$3)))</f>
        <v/>
      </c>
      <c r="R54" s="13">
        <f>IF(A54="","",IF(COUNTIF($A$2:$A$151,A54)&gt;1,"Identifiant en double",IF(OR(D54="",E54="",G54="",J54=""),"À compléter",IF(AND(OR(J54="Envoyé",J54="À corriger",J54="Accepté"),K54=""),"Version courante absente","OK"))))</f>
        <v/>
      </c>
      <c r="U54">
        <f>'Paramètres'!G54</f>
        <v/>
      </c>
      <c r="V54">
        <f>'Paramètres'!F54</f>
        <v/>
      </c>
      <c r="W54">
        <f>'Paramètres'!D54</f>
        <v/>
      </c>
      <c r="X54">
        <f>'Paramètres'!E54</f>
        <v/>
      </c>
    </row>
    <row r="55" ht="21" customHeight="1">
      <c r="A55" s="15" t="n"/>
      <c r="B55" s="15" t="n"/>
      <c r="C55" s="15" t="n"/>
      <c r="D55" s="16" t="n"/>
      <c r="E55" s="16" t="n"/>
      <c r="F55" s="16" t="n"/>
      <c r="G55" s="17" t="n"/>
      <c r="H55" s="17" t="n"/>
      <c r="I55" s="21">
        <f>IF(A55="","",IF(H55&lt;&gt;"",H55,G55))</f>
        <v/>
      </c>
      <c r="J55" s="15" t="n"/>
      <c r="K55" s="21">
        <f>IF(A55="","",IFERROR(_xlfn.XLOOKUP(A55,Versions!$H$2:$H$201,Versions!$D$2:$D$201,""),""))</f>
        <v/>
      </c>
      <c r="L55" s="11">
        <f>IF(A55="","",IFERROR(_xlfn.XLOOKUP(A55,Versions!$H$2:$H$201,Versions!$C$2:$C$201,""),""))</f>
        <v/>
      </c>
      <c r="M55" s="22">
        <f>IF(A55="","",IFERROR(_xlfn.XLOOKUP(A55,Versions!$H$2:$H$201,Versions!$E$2:$E$201,""),""))</f>
        <v/>
      </c>
      <c r="N55" s="23">
        <f>IF(OR(A55="",I55="",J55="Accepté",J55="Annulé"),"",I55-'Paramètres'!$B$2)</f>
        <v/>
      </c>
      <c r="O55" s="15" t="n"/>
      <c r="P55" s="17" t="n"/>
      <c r="Q55" s="21">
        <f>IF(OR(A55="",I55="",J55="Accepté",J55="Annulé"),"",IF(P55="",I55-'Paramètres'!$B$3,MAX(P55+'Paramètres'!$B$4,I55-'Paramètres'!$B$3)))</f>
        <v/>
      </c>
      <c r="R55" s="11">
        <f>IF(A55="","",IF(COUNTIF($A$2:$A$151,A55)&gt;1,"Identifiant en double",IF(OR(D55="",E55="",G55="",J55=""),"À compléter",IF(AND(OR(J55="Envoyé",J55="À corriger",J55="Accepté"),K55=""),"Version courante absente","OK"))))</f>
        <v/>
      </c>
      <c r="U55">
        <f>'Paramètres'!G55</f>
        <v/>
      </c>
      <c r="V55">
        <f>'Paramètres'!F55</f>
        <v/>
      </c>
      <c r="W55">
        <f>'Paramètres'!D55</f>
        <v/>
      </c>
      <c r="X55">
        <f>'Paramètres'!E55</f>
        <v/>
      </c>
    </row>
    <row r="56" ht="21" customHeight="1">
      <c r="A56" s="15" t="n"/>
      <c r="B56" s="15" t="n"/>
      <c r="C56" s="15" t="n"/>
      <c r="D56" s="16" t="n"/>
      <c r="E56" s="16" t="n"/>
      <c r="F56" s="16" t="n"/>
      <c r="G56" s="17" t="n"/>
      <c r="H56" s="17" t="n"/>
      <c r="I56" s="18">
        <f>IF(A56="","",IF(H56&lt;&gt;"",H56,G56))</f>
        <v/>
      </c>
      <c r="J56" s="15" t="n"/>
      <c r="K56" s="18">
        <f>IF(A56="","",IFERROR(_xlfn.XLOOKUP(A56,Versions!$H$2:$H$201,Versions!$D$2:$D$201,""),""))</f>
        <v/>
      </c>
      <c r="L56" s="13">
        <f>IF(A56="","",IFERROR(_xlfn.XLOOKUP(A56,Versions!$H$2:$H$201,Versions!$C$2:$C$201,""),""))</f>
        <v/>
      </c>
      <c r="M56" s="19">
        <f>IF(A56="","",IFERROR(_xlfn.XLOOKUP(A56,Versions!$H$2:$H$201,Versions!$E$2:$E$201,""),""))</f>
        <v/>
      </c>
      <c r="N56" s="20">
        <f>IF(OR(A56="",I56="",J56="Accepté",J56="Annulé"),"",I56-'Paramètres'!$B$2)</f>
        <v/>
      </c>
      <c r="O56" s="15" t="n"/>
      <c r="P56" s="17" t="n"/>
      <c r="Q56" s="18">
        <f>IF(OR(A56="",I56="",J56="Accepté",J56="Annulé"),"",IF(P56="",I56-'Paramètres'!$B$3,MAX(P56+'Paramètres'!$B$4,I56-'Paramètres'!$B$3)))</f>
        <v/>
      </c>
      <c r="R56" s="13">
        <f>IF(A56="","",IF(COUNTIF($A$2:$A$151,A56)&gt;1,"Identifiant en double",IF(OR(D56="",E56="",G56="",J56=""),"À compléter",IF(AND(OR(J56="Envoyé",J56="À corriger",J56="Accepté"),K56=""),"Version courante absente","OK"))))</f>
        <v/>
      </c>
      <c r="U56">
        <f>'Paramètres'!G56</f>
        <v/>
      </c>
      <c r="V56">
        <f>'Paramètres'!F56</f>
        <v/>
      </c>
      <c r="W56">
        <f>'Paramètres'!D56</f>
        <v/>
      </c>
      <c r="X56">
        <f>'Paramètres'!E56</f>
        <v/>
      </c>
    </row>
    <row r="57" ht="21" customHeight="1">
      <c r="A57" s="15" t="n"/>
      <c r="B57" s="15" t="n"/>
      <c r="C57" s="15" t="n"/>
      <c r="D57" s="16" t="n"/>
      <c r="E57" s="16" t="n"/>
      <c r="F57" s="16" t="n"/>
      <c r="G57" s="17" t="n"/>
      <c r="H57" s="17" t="n"/>
      <c r="I57" s="21">
        <f>IF(A57="","",IF(H57&lt;&gt;"",H57,G57))</f>
        <v/>
      </c>
      <c r="J57" s="15" t="n"/>
      <c r="K57" s="21">
        <f>IF(A57="","",IFERROR(_xlfn.XLOOKUP(A57,Versions!$H$2:$H$201,Versions!$D$2:$D$201,""),""))</f>
        <v/>
      </c>
      <c r="L57" s="11">
        <f>IF(A57="","",IFERROR(_xlfn.XLOOKUP(A57,Versions!$H$2:$H$201,Versions!$C$2:$C$201,""),""))</f>
        <v/>
      </c>
      <c r="M57" s="22">
        <f>IF(A57="","",IFERROR(_xlfn.XLOOKUP(A57,Versions!$H$2:$H$201,Versions!$E$2:$E$201,""),""))</f>
        <v/>
      </c>
      <c r="N57" s="23">
        <f>IF(OR(A57="",I57="",J57="Accepté",J57="Annulé"),"",I57-'Paramètres'!$B$2)</f>
        <v/>
      </c>
      <c r="O57" s="15" t="n"/>
      <c r="P57" s="17" t="n"/>
      <c r="Q57" s="21">
        <f>IF(OR(A57="",I57="",J57="Accepté",J57="Annulé"),"",IF(P57="",I57-'Paramètres'!$B$3,MAX(P57+'Paramètres'!$B$4,I57-'Paramètres'!$B$3)))</f>
        <v/>
      </c>
      <c r="R57" s="11">
        <f>IF(A57="","",IF(COUNTIF($A$2:$A$151,A57)&gt;1,"Identifiant en double",IF(OR(D57="",E57="",G57="",J57=""),"À compléter",IF(AND(OR(J57="Envoyé",J57="À corriger",J57="Accepté"),K57=""),"Version courante absente","OK"))))</f>
        <v/>
      </c>
      <c r="U57">
        <f>'Paramètres'!G57</f>
        <v/>
      </c>
      <c r="V57">
        <f>'Paramètres'!F57</f>
        <v/>
      </c>
      <c r="W57">
        <f>'Paramètres'!D57</f>
        <v/>
      </c>
      <c r="X57">
        <f>'Paramètres'!E57</f>
        <v/>
      </c>
    </row>
    <row r="58" ht="21" customHeight="1">
      <c r="A58" s="15" t="n"/>
      <c r="B58" s="15" t="n"/>
      <c r="C58" s="15" t="n"/>
      <c r="D58" s="16" t="n"/>
      <c r="E58" s="16" t="n"/>
      <c r="F58" s="16" t="n"/>
      <c r="G58" s="17" t="n"/>
      <c r="H58" s="17" t="n"/>
      <c r="I58" s="18">
        <f>IF(A58="","",IF(H58&lt;&gt;"",H58,G58))</f>
        <v/>
      </c>
      <c r="J58" s="15" t="n"/>
      <c r="K58" s="18">
        <f>IF(A58="","",IFERROR(_xlfn.XLOOKUP(A58,Versions!$H$2:$H$201,Versions!$D$2:$D$201,""),""))</f>
        <v/>
      </c>
      <c r="L58" s="13">
        <f>IF(A58="","",IFERROR(_xlfn.XLOOKUP(A58,Versions!$H$2:$H$201,Versions!$C$2:$C$201,""),""))</f>
        <v/>
      </c>
      <c r="M58" s="19">
        <f>IF(A58="","",IFERROR(_xlfn.XLOOKUP(A58,Versions!$H$2:$H$201,Versions!$E$2:$E$201,""),""))</f>
        <v/>
      </c>
      <c r="N58" s="20">
        <f>IF(OR(A58="",I58="",J58="Accepté",J58="Annulé"),"",I58-'Paramètres'!$B$2)</f>
        <v/>
      </c>
      <c r="O58" s="15" t="n"/>
      <c r="P58" s="17" t="n"/>
      <c r="Q58" s="18">
        <f>IF(OR(A58="",I58="",J58="Accepté",J58="Annulé"),"",IF(P58="",I58-'Paramètres'!$B$3,MAX(P58+'Paramètres'!$B$4,I58-'Paramètres'!$B$3)))</f>
        <v/>
      </c>
      <c r="R58" s="13">
        <f>IF(A58="","",IF(COUNTIF($A$2:$A$151,A58)&gt;1,"Identifiant en double",IF(OR(D58="",E58="",G58="",J58=""),"À compléter",IF(AND(OR(J58="Envoyé",J58="À corriger",J58="Accepté"),K58=""),"Version courante absente","OK"))))</f>
        <v/>
      </c>
      <c r="U58">
        <f>'Paramètres'!G58</f>
        <v/>
      </c>
      <c r="V58">
        <f>'Paramètres'!F58</f>
        <v/>
      </c>
      <c r="W58">
        <f>'Paramètres'!D58</f>
        <v/>
      </c>
      <c r="X58">
        <f>'Paramètres'!E58</f>
        <v/>
      </c>
    </row>
    <row r="59" ht="21" customHeight="1">
      <c r="A59" s="15" t="n"/>
      <c r="B59" s="15" t="n"/>
      <c r="C59" s="15" t="n"/>
      <c r="D59" s="16" t="n"/>
      <c r="E59" s="16" t="n"/>
      <c r="F59" s="16" t="n"/>
      <c r="G59" s="17" t="n"/>
      <c r="H59" s="17" t="n"/>
      <c r="I59" s="21">
        <f>IF(A59="","",IF(H59&lt;&gt;"",H59,G59))</f>
        <v/>
      </c>
      <c r="J59" s="15" t="n"/>
      <c r="K59" s="21">
        <f>IF(A59="","",IFERROR(_xlfn.XLOOKUP(A59,Versions!$H$2:$H$201,Versions!$D$2:$D$201,""),""))</f>
        <v/>
      </c>
      <c r="L59" s="11">
        <f>IF(A59="","",IFERROR(_xlfn.XLOOKUP(A59,Versions!$H$2:$H$201,Versions!$C$2:$C$201,""),""))</f>
        <v/>
      </c>
      <c r="M59" s="22">
        <f>IF(A59="","",IFERROR(_xlfn.XLOOKUP(A59,Versions!$H$2:$H$201,Versions!$E$2:$E$201,""),""))</f>
        <v/>
      </c>
      <c r="N59" s="23">
        <f>IF(OR(A59="",I59="",J59="Accepté",J59="Annulé"),"",I59-'Paramètres'!$B$2)</f>
        <v/>
      </c>
      <c r="O59" s="15" t="n"/>
      <c r="P59" s="17" t="n"/>
      <c r="Q59" s="21">
        <f>IF(OR(A59="",I59="",J59="Accepté",J59="Annulé"),"",IF(P59="",I59-'Paramètres'!$B$3,MAX(P59+'Paramètres'!$B$4,I59-'Paramètres'!$B$3)))</f>
        <v/>
      </c>
      <c r="R59" s="11">
        <f>IF(A59="","",IF(COUNTIF($A$2:$A$151,A59)&gt;1,"Identifiant en double",IF(OR(D59="",E59="",G59="",J59=""),"À compléter",IF(AND(OR(J59="Envoyé",J59="À corriger",J59="Accepté"),K59=""),"Version courante absente","OK"))))</f>
        <v/>
      </c>
      <c r="U59">
        <f>'Paramètres'!G59</f>
        <v/>
      </c>
      <c r="V59">
        <f>'Paramètres'!F59</f>
        <v/>
      </c>
      <c r="W59">
        <f>'Paramètres'!D59</f>
        <v/>
      </c>
      <c r="X59">
        <f>'Paramètres'!E59</f>
        <v/>
      </c>
    </row>
    <row r="60" ht="21" customHeight="1">
      <c r="A60" s="15" t="n"/>
      <c r="B60" s="15" t="n"/>
      <c r="C60" s="15" t="n"/>
      <c r="D60" s="16" t="n"/>
      <c r="E60" s="16" t="n"/>
      <c r="F60" s="16" t="n"/>
      <c r="G60" s="17" t="n"/>
      <c r="H60" s="17" t="n"/>
      <c r="I60" s="18">
        <f>IF(A60="","",IF(H60&lt;&gt;"",H60,G60))</f>
        <v/>
      </c>
      <c r="J60" s="15" t="n"/>
      <c r="K60" s="18">
        <f>IF(A60="","",IFERROR(_xlfn.XLOOKUP(A60,Versions!$H$2:$H$201,Versions!$D$2:$D$201,""),""))</f>
        <v/>
      </c>
      <c r="L60" s="13">
        <f>IF(A60="","",IFERROR(_xlfn.XLOOKUP(A60,Versions!$H$2:$H$201,Versions!$C$2:$C$201,""),""))</f>
        <v/>
      </c>
      <c r="M60" s="19">
        <f>IF(A60="","",IFERROR(_xlfn.XLOOKUP(A60,Versions!$H$2:$H$201,Versions!$E$2:$E$201,""),""))</f>
        <v/>
      </c>
      <c r="N60" s="20">
        <f>IF(OR(A60="",I60="",J60="Accepté",J60="Annulé"),"",I60-'Paramètres'!$B$2)</f>
        <v/>
      </c>
      <c r="O60" s="15" t="n"/>
      <c r="P60" s="17" t="n"/>
      <c r="Q60" s="18">
        <f>IF(OR(A60="",I60="",J60="Accepté",J60="Annulé"),"",IF(P60="",I60-'Paramètres'!$B$3,MAX(P60+'Paramètres'!$B$4,I60-'Paramètres'!$B$3)))</f>
        <v/>
      </c>
      <c r="R60" s="13">
        <f>IF(A60="","",IF(COUNTIF($A$2:$A$151,A60)&gt;1,"Identifiant en double",IF(OR(D60="",E60="",G60="",J60=""),"À compléter",IF(AND(OR(J60="Envoyé",J60="À corriger",J60="Accepté"),K60=""),"Version courante absente","OK"))))</f>
        <v/>
      </c>
      <c r="U60">
        <f>'Paramètres'!G60</f>
        <v/>
      </c>
      <c r="V60">
        <f>'Paramètres'!F60</f>
        <v/>
      </c>
      <c r="W60">
        <f>'Paramètres'!D60</f>
        <v/>
      </c>
      <c r="X60">
        <f>'Paramètres'!E60</f>
        <v/>
      </c>
    </row>
    <row r="61" ht="21" customHeight="1">
      <c r="A61" s="15" t="n"/>
      <c r="B61" s="15" t="n"/>
      <c r="C61" s="15" t="n"/>
      <c r="D61" s="16" t="n"/>
      <c r="E61" s="16" t="n"/>
      <c r="F61" s="16" t="n"/>
      <c r="G61" s="17" t="n"/>
      <c r="H61" s="17" t="n"/>
      <c r="I61" s="21">
        <f>IF(A61="","",IF(H61&lt;&gt;"",H61,G61))</f>
        <v/>
      </c>
      <c r="J61" s="15" t="n"/>
      <c r="K61" s="21">
        <f>IF(A61="","",IFERROR(_xlfn.XLOOKUP(A61,Versions!$H$2:$H$201,Versions!$D$2:$D$201,""),""))</f>
        <v/>
      </c>
      <c r="L61" s="11">
        <f>IF(A61="","",IFERROR(_xlfn.XLOOKUP(A61,Versions!$H$2:$H$201,Versions!$C$2:$C$201,""),""))</f>
        <v/>
      </c>
      <c r="M61" s="22">
        <f>IF(A61="","",IFERROR(_xlfn.XLOOKUP(A61,Versions!$H$2:$H$201,Versions!$E$2:$E$201,""),""))</f>
        <v/>
      </c>
      <c r="N61" s="23">
        <f>IF(OR(A61="",I61="",J61="Accepté",J61="Annulé"),"",I61-'Paramètres'!$B$2)</f>
        <v/>
      </c>
      <c r="O61" s="15" t="n"/>
      <c r="P61" s="17" t="n"/>
      <c r="Q61" s="21">
        <f>IF(OR(A61="",I61="",J61="Accepté",J61="Annulé"),"",IF(P61="",I61-'Paramètres'!$B$3,MAX(P61+'Paramètres'!$B$4,I61-'Paramètres'!$B$3)))</f>
        <v/>
      </c>
      <c r="R61" s="11">
        <f>IF(A61="","",IF(COUNTIF($A$2:$A$151,A61)&gt;1,"Identifiant en double",IF(OR(D61="",E61="",G61="",J61=""),"À compléter",IF(AND(OR(J61="Envoyé",J61="À corriger",J61="Accepté"),K61=""),"Version courante absente","OK"))))</f>
        <v/>
      </c>
      <c r="U61">
        <f>'Paramètres'!G61</f>
        <v/>
      </c>
      <c r="V61">
        <f>'Paramètres'!F61</f>
        <v/>
      </c>
      <c r="W61">
        <f>'Paramètres'!D61</f>
        <v/>
      </c>
      <c r="X61">
        <f>'Paramètres'!E61</f>
        <v/>
      </c>
    </row>
    <row r="62" ht="21" customHeight="1">
      <c r="A62" s="15" t="n"/>
      <c r="B62" s="15" t="n"/>
      <c r="C62" s="15" t="n"/>
      <c r="D62" s="16" t="n"/>
      <c r="E62" s="16" t="n"/>
      <c r="F62" s="16" t="n"/>
      <c r="G62" s="17" t="n"/>
      <c r="H62" s="17" t="n"/>
      <c r="I62" s="18">
        <f>IF(A62="","",IF(H62&lt;&gt;"",H62,G62))</f>
        <v/>
      </c>
      <c r="J62" s="15" t="n"/>
      <c r="K62" s="18">
        <f>IF(A62="","",IFERROR(_xlfn.XLOOKUP(A62,Versions!$H$2:$H$201,Versions!$D$2:$D$201,""),""))</f>
        <v/>
      </c>
      <c r="L62" s="13">
        <f>IF(A62="","",IFERROR(_xlfn.XLOOKUP(A62,Versions!$H$2:$H$201,Versions!$C$2:$C$201,""),""))</f>
        <v/>
      </c>
      <c r="M62" s="19">
        <f>IF(A62="","",IFERROR(_xlfn.XLOOKUP(A62,Versions!$H$2:$H$201,Versions!$E$2:$E$201,""),""))</f>
        <v/>
      </c>
      <c r="N62" s="20">
        <f>IF(OR(A62="",I62="",J62="Accepté",J62="Annulé"),"",I62-'Paramètres'!$B$2)</f>
        <v/>
      </c>
      <c r="O62" s="15" t="n"/>
      <c r="P62" s="17" t="n"/>
      <c r="Q62" s="18">
        <f>IF(OR(A62="",I62="",J62="Accepté",J62="Annulé"),"",IF(P62="",I62-'Paramètres'!$B$3,MAX(P62+'Paramètres'!$B$4,I62-'Paramètres'!$B$3)))</f>
        <v/>
      </c>
      <c r="R62" s="13">
        <f>IF(A62="","",IF(COUNTIF($A$2:$A$151,A62)&gt;1,"Identifiant en double",IF(OR(D62="",E62="",G62="",J62=""),"À compléter",IF(AND(OR(J62="Envoyé",J62="À corriger",J62="Accepté"),K62=""),"Version courante absente","OK"))))</f>
        <v/>
      </c>
      <c r="U62">
        <f>'Paramètres'!G62</f>
        <v/>
      </c>
      <c r="V62">
        <f>'Paramètres'!F62</f>
        <v/>
      </c>
      <c r="W62">
        <f>'Paramètres'!D62</f>
        <v/>
      </c>
      <c r="X62">
        <f>'Paramètres'!E62</f>
        <v/>
      </c>
    </row>
    <row r="63" ht="21" customHeight="1">
      <c r="A63" s="15" t="n"/>
      <c r="B63" s="15" t="n"/>
      <c r="C63" s="15" t="n"/>
      <c r="D63" s="16" t="n"/>
      <c r="E63" s="16" t="n"/>
      <c r="F63" s="16" t="n"/>
      <c r="G63" s="17" t="n"/>
      <c r="H63" s="17" t="n"/>
      <c r="I63" s="21">
        <f>IF(A63="","",IF(H63&lt;&gt;"",H63,G63))</f>
        <v/>
      </c>
      <c r="J63" s="15" t="n"/>
      <c r="K63" s="21">
        <f>IF(A63="","",IFERROR(_xlfn.XLOOKUP(A63,Versions!$H$2:$H$201,Versions!$D$2:$D$201,""),""))</f>
        <v/>
      </c>
      <c r="L63" s="11">
        <f>IF(A63="","",IFERROR(_xlfn.XLOOKUP(A63,Versions!$H$2:$H$201,Versions!$C$2:$C$201,""),""))</f>
        <v/>
      </c>
      <c r="M63" s="22">
        <f>IF(A63="","",IFERROR(_xlfn.XLOOKUP(A63,Versions!$H$2:$H$201,Versions!$E$2:$E$201,""),""))</f>
        <v/>
      </c>
      <c r="N63" s="23">
        <f>IF(OR(A63="",I63="",J63="Accepté",J63="Annulé"),"",I63-'Paramètres'!$B$2)</f>
        <v/>
      </c>
      <c r="O63" s="15" t="n"/>
      <c r="P63" s="17" t="n"/>
      <c r="Q63" s="21">
        <f>IF(OR(A63="",I63="",J63="Accepté",J63="Annulé"),"",IF(P63="",I63-'Paramètres'!$B$3,MAX(P63+'Paramètres'!$B$4,I63-'Paramètres'!$B$3)))</f>
        <v/>
      </c>
      <c r="R63" s="11">
        <f>IF(A63="","",IF(COUNTIF($A$2:$A$151,A63)&gt;1,"Identifiant en double",IF(OR(D63="",E63="",G63="",J63=""),"À compléter",IF(AND(OR(J63="Envoyé",J63="À corriger",J63="Accepté"),K63=""),"Version courante absente","OK"))))</f>
        <v/>
      </c>
      <c r="U63">
        <f>'Paramètres'!G63</f>
        <v/>
      </c>
      <c r="V63">
        <f>'Paramètres'!F63</f>
        <v/>
      </c>
      <c r="W63">
        <f>'Paramètres'!D63</f>
        <v/>
      </c>
      <c r="X63">
        <f>'Paramètres'!E63</f>
        <v/>
      </c>
    </row>
    <row r="64" ht="21" customHeight="1">
      <c r="A64" s="15" t="n"/>
      <c r="B64" s="15" t="n"/>
      <c r="C64" s="15" t="n"/>
      <c r="D64" s="16" t="n"/>
      <c r="E64" s="16" t="n"/>
      <c r="F64" s="16" t="n"/>
      <c r="G64" s="17" t="n"/>
      <c r="H64" s="17" t="n"/>
      <c r="I64" s="18">
        <f>IF(A64="","",IF(H64&lt;&gt;"",H64,G64))</f>
        <v/>
      </c>
      <c r="J64" s="15" t="n"/>
      <c r="K64" s="18">
        <f>IF(A64="","",IFERROR(_xlfn.XLOOKUP(A64,Versions!$H$2:$H$201,Versions!$D$2:$D$201,""),""))</f>
        <v/>
      </c>
      <c r="L64" s="13">
        <f>IF(A64="","",IFERROR(_xlfn.XLOOKUP(A64,Versions!$H$2:$H$201,Versions!$C$2:$C$201,""),""))</f>
        <v/>
      </c>
      <c r="M64" s="19">
        <f>IF(A64="","",IFERROR(_xlfn.XLOOKUP(A64,Versions!$H$2:$H$201,Versions!$E$2:$E$201,""),""))</f>
        <v/>
      </c>
      <c r="N64" s="20">
        <f>IF(OR(A64="",I64="",J64="Accepté",J64="Annulé"),"",I64-'Paramètres'!$B$2)</f>
        <v/>
      </c>
      <c r="O64" s="15" t="n"/>
      <c r="P64" s="17" t="n"/>
      <c r="Q64" s="18">
        <f>IF(OR(A64="",I64="",J64="Accepté",J64="Annulé"),"",IF(P64="",I64-'Paramètres'!$B$3,MAX(P64+'Paramètres'!$B$4,I64-'Paramètres'!$B$3)))</f>
        <v/>
      </c>
      <c r="R64" s="13">
        <f>IF(A64="","",IF(COUNTIF($A$2:$A$151,A64)&gt;1,"Identifiant en double",IF(OR(D64="",E64="",G64="",J64=""),"À compléter",IF(AND(OR(J64="Envoyé",J64="À corriger",J64="Accepté"),K64=""),"Version courante absente","OK"))))</f>
        <v/>
      </c>
      <c r="U64">
        <f>'Paramètres'!G64</f>
        <v/>
      </c>
      <c r="V64">
        <f>'Paramètres'!F64</f>
        <v/>
      </c>
      <c r="W64">
        <f>'Paramètres'!D64</f>
        <v/>
      </c>
      <c r="X64">
        <f>'Paramètres'!E64</f>
        <v/>
      </c>
    </row>
    <row r="65" ht="21" customHeight="1">
      <c r="A65" s="15" t="n"/>
      <c r="B65" s="15" t="n"/>
      <c r="C65" s="15" t="n"/>
      <c r="D65" s="16" t="n"/>
      <c r="E65" s="16" t="n"/>
      <c r="F65" s="16" t="n"/>
      <c r="G65" s="17" t="n"/>
      <c r="H65" s="17" t="n"/>
      <c r="I65" s="21">
        <f>IF(A65="","",IF(H65&lt;&gt;"",H65,G65))</f>
        <v/>
      </c>
      <c r="J65" s="15" t="n"/>
      <c r="K65" s="21">
        <f>IF(A65="","",IFERROR(_xlfn.XLOOKUP(A65,Versions!$H$2:$H$201,Versions!$D$2:$D$201,""),""))</f>
        <v/>
      </c>
      <c r="L65" s="11">
        <f>IF(A65="","",IFERROR(_xlfn.XLOOKUP(A65,Versions!$H$2:$H$201,Versions!$C$2:$C$201,""),""))</f>
        <v/>
      </c>
      <c r="M65" s="22">
        <f>IF(A65="","",IFERROR(_xlfn.XLOOKUP(A65,Versions!$H$2:$H$201,Versions!$E$2:$E$201,""),""))</f>
        <v/>
      </c>
      <c r="N65" s="23">
        <f>IF(OR(A65="",I65="",J65="Accepté",J65="Annulé"),"",I65-'Paramètres'!$B$2)</f>
        <v/>
      </c>
      <c r="O65" s="15" t="n"/>
      <c r="P65" s="17" t="n"/>
      <c r="Q65" s="21">
        <f>IF(OR(A65="",I65="",J65="Accepté",J65="Annulé"),"",IF(P65="",I65-'Paramètres'!$B$3,MAX(P65+'Paramètres'!$B$4,I65-'Paramètres'!$B$3)))</f>
        <v/>
      </c>
      <c r="R65" s="11">
        <f>IF(A65="","",IF(COUNTIF($A$2:$A$151,A65)&gt;1,"Identifiant en double",IF(OR(D65="",E65="",G65="",J65=""),"À compléter",IF(AND(OR(J65="Envoyé",J65="À corriger",J65="Accepté"),K65=""),"Version courante absente","OK"))))</f>
        <v/>
      </c>
      <c r="U65">
        <f>'Paramètres'!G65</f>
        <v/>
      </c>
      <c r="V65">
        <f>'Paramètres'!F65</f>
        <v/>
      </c>
      <c r="W65">
        <f>'Paramètres'!D65</f>
        <v/>
      </c>
      <c r="X65">
        <f>'Paramètres'!E65</f>
        <v/>
      </c>
    </row>
    <row r="66" ht="21" customHeight="1">
      <c r="A66" s="15" t="n"/>
      <c r="B66" s="15" t="n"/>
      <c r="C66" s="15" t="n"/>
      <c r="D66" s="16" t="n"/>
      <c r="E66" s="16" t="n"/>
      <c r="F66" s="16" t="n"/>
      <c r="G66" s="17" t="n"/>
      <c r="H66" s="17" t="n"/>
      <c r="I66" s="18">
        <f>IF(A66="","",IF(H66&lt;&gt;"",H66,G66))</f>
        <v/>
      </c>
      <c r="J66" s="15" t="n"/>
      <c r="K66" s="18">
        <f>IF(A66="","",IFERROR(_xlfn.XLOOKUP(A66,Versions!$H$2:$H$201,Versions!$D$2:$D$201,""),""))</f>
        <v/>
      </c>
      <c r="L66" s="13">
        <f>IF(A66="","",IFERROR(_xlfn.XLOOKUP(A66,Versions!$H$2:$H$201,Versions!$C$2:$C$201,""),""))</f>
        <v/>
      </c>
      <c r="M66" s="19">
        <f>IF(A66="","",IFERROR(_xlfn.XLOOKUP(A66,Versions!$H$2:$H$201,Versions!$E$2:$E$201,""),""))</f>
        <v/>
      </c>
      <c r="N66" s="20">
        <f>IF(OR(A66="",I66="",J66="Accepté",J66="Annulé"),"",I66-'Paramètres'!$B$2)</f>
        <v/>
      </c>
      <c r="O66" s="15" t="n"/>
      <c r="P66" s="17" t="n"/>
      <c r="Q66" s="18">
        <f>IF(OR(A66="",I66="",J66="Accepté",J66="Annulé"),"",IF(P66="",I66-'Paramètres'!$B$3,MAX(P66+'Paramètres'!$B$4,I66-'Paramètres'!$B$3)))</f>
        <v/>
      </c>
      <c r="R66" s="13">
        <f>IF(A66="","",IF(COUNTIF($A$2:$A$151,A66)&gt;1,"Identifiant en double",IF(OR(D66="",E66="",G66="",J66=""),"À compléter",IF(AND(OR(J66="Envoyé",J66="À corriger",J66="Accepté"),K66=""),"Version courante absente","OK"))))</f>
        <v/>
      </c>
      <c r="U66">
        <f>'Paramètres'!G66</f>
        <v/>
      </c>
      <c r="V66">
        <f>'Paramètres'!F66</f>
        <v/>
      </c>
      <c r="W66">
        <f>'Paramètres'!D66</f>
        <v/>
      </c>
      <c r="X66">
        <f>'Paramètres'!E66</f>
        <v/>
      </c>
    </row>
    <row r="67" ht="21" customHeight="1">
      <c r="A67" s="15" t="n"/>
      <c r="B67" s="15" t="n"/>
      <c r="C67" s="15" t="n"/>
      <c r="D67" s="16" t="n"/>
      <c r="E67" s="16" t="n"/>
      <c r="F67" s="16" t="n"/>
      <c r="G67" s="17" t="n"/>
      <c r="H67" s="17" t="n"/>
      <c r="I67" s="21">
        <f>IF(A67="","",IF(H67&lt;&gt;"",H67,G67))</f>
        <v/>
      </c>
      <c r="J67" s="15" t="n"/>
      <c r="K67" s="21">
        <f>IF(A67="","",IFERROR(_xlfn.XLOOKUP(A67,Versions!$H$2:$H$201,Versions!$D$2:$D$201,""),""))</f>
        <v/>
      </c>
      <c r="L67" s="11">
        <f>IF(A67="","",IFERROR(_xlfn.XLOOKUP(A67,Versions!$H$2:$H$201,Versions!$C$2:$C$201,""),""))</f>
        <v/>
      </c>
      <c r="M67" s="22">
        <f>IF(A67="","",IFERROR(_xlfn.XLOOKUP(A67,Versions!$H$2:$H$201,Versions!$E$2:$E$201,""),""))</f>
        <v/>
      </c>
      <c r="N67" s="23">
        <f>IF(OR(A67="",I67="",J67="Accepté",J67="Annulé"),"",I67-'Paramètres'!$B$2)</f>
        <v/>
      </c>
      <c r="O67" s="15" t="n"/>
      <c r="P67" s="17" t="n"/>
      <c r="Q67" s="21">
        <f>IF(OR(A67="",I67="",J67="Accepté",J67="Annulé"),"",IF(P67="",I67-'Paramètres'!$B$3,MAX(P67+'Paramètres'!$B$4,I67-'Paramètres'!$B$3)))</f>
        <v/>
      </c>
      <c r="R67" s="11">
        <f>IF(A67="","",IF(COUNTIF($A$2:$A$151,A67)&gt;1,"Identifiant en double",IF(OR(D67="",E67="",G67="",J67=""),"À compléter",IF(AND(OR(J67="Envoyé",J67="À corriger",J67="Accepté"),K67=""),"Version courante absente","OK"))))</f>
        <v/>
      </c>
      <c r="U67">
        <f>'Paramètres'!G67</f>
        <v/>
      </c>
      <c r="V67">
        <f>'Paramètres'!F67</f>
        <v/>
      </c>
      <c r="W67">
        <f>'Paramètres'!D67</f>
        <v/>
      </c>
      <c r="X67">
        <f>'Paramètres'!E67</f>
        <v/>
      </c>
    </row>
    <row r="68" ht="21" customHeight="1">
      <c r="A68" s="15" t="n"/>
      <c r="B68" s="15" t="n"/>
      <c r="C68" s="15" t="n"/>
      <c r="D68" s="16" t="n"/>
      <c r="E68" s="16" t="n"/>
      <c r="F68" s="16" t="n"/>
      <c r="G68" s="17" t="n"/>
      <c r="H68" s="17" t="n"/>
      <c r="I68" s="18">
        <f>IF(A68="","",IF(H68&lt;&gt;"",H68,G68))</f>
        <v/>
      </c>
      <c r="J68" s="15" t="n"/>
      <c r="K68" s="18">
        <f>IF(A68="","",IFERROR(_xlfn.XLOOKUP(A68,Versions!$H$2:$H$201,Versions!$D$2:$D$201,""),""))</f>
        <v/>
      </c>
      <c r="L68" s="13">
        <f>IF(A68="","",IFERROR(_xlfn.XLOOKUP(A68,Versions!$H$2:$H$201,Versions!$C$2:$C$201,""),""))</f>
        <v/>
      </c>
      <c r="M68" s="19">
        <f>IF(A68="","",IFERROR(_xlfn.XLOOKUP(A68,Versions!$H$2:$H$201,Versions!$E$2:$E$201,""),""))</f>
        <v/>
      </c>
      <c r="N68" s="20">
        <f>IF(OR(A68="",I68="",J68="Accepté",J68="Annulé"),"",I68-'Paramètres'!$B$2)</f>
        <v/>
      </c>
      <c r="O68" s="15" t="n"/>
      <c r="P68" s="17" t="n"/>
      <c r="Q68" s="18">
        <f>IF(OR(A68="",I68="",J68="Accepté",J68="Annulé"),"",IF(P68="",I68-'Paramètres'!$B$3,MAX(P68+'Paramètres'!$B$4,I68-'Paramètres'!$B$3)))</f>
        <v/>
      </c>
      <c r="R68" s="13">
        <f>IF(A68="","",IF(COUNTIF($A$2:$A$151,A68)&gt;1,"Identifiant en double",IF(OR(D68="",E68="",G68="",J68=""),"À compléter",IF(AND(OR(J68="Envoyé",J68="À corriger",J68="Accepté"),K68=""),"Version courante absente","OK"))))</f>
        <v/>
      </c>
      <c r="U68">
        <f>'Paramètres'!G68</f>
        <v/>
      </c>
      <c r="V68">
        <f>'Paramètres'!F68</f>
        <v/>
      </c>
      <c r="W68">
        <f>'Paramètres'!D68</f>
        <v/>
      </c>
      <c r="X68">
        <f>'Paramètres'!E68</f>
        <v/>
      </c>
    </row>
    <row r="69" ht="21" customHeight="1">
      <c r="A69" s="15" t="n"/>
      <c r="B69" s="15" t="n"/>
      <c r="C69" s="15" t="n"/>
      <c r="D69" s="16" t="n"/>
      <c r="E69" s="16" t="n"/>
      <c r="F69" s="16" t="n"/>
      <c r="G69" s="17" t="n"/>
      <c r="H69" s="17" t="n"/>
      <c r="I69" s="21">
        <f>IF(A69="","",IF(H69&lt;&gt;"",H69,G69))</f>
        <v/>
      </c>
      <c r="J69" s="15" t="n"/>
      <c r="K69" s="21">
        <f>IF(A69="","",IFERROR(_xlfn.XLOOKUP(A69,Versions!$H$2:$H$201,Versions!$D$2:$D$201,""),""))</f>
        <v/>
      </c>
      <c r="L69" s="11">
        <f>IF(A69="","",IFERROR(_xlfn.XLOOKUP(A69,Versions!$H$2:$H$201,Versions!$C$2:$C$201,""),""))</f>
        <v/>
      </c>
      <c r="M69" s="22">
        <f>IF(A69="","",IFERROR(_xlfn.XLOOKUP(A69,Versions!$H$2:$H$201,Versions!$E$2:$E$201,""),""))</f>
        <v/>
      </c>
      <c r="N69" s="23">
        <f>IF(OR(A69="",I69="",J69="Accepté",J69="Annulé"),"",I69-'Paramètres'!$B$2)</f>
        <v/>
      </c>
      <c r="O69" s="15" t="n"/>
      <c r="P69" s="17" t="n"/>
      <c r="Q69" s="21">
        <f>IF(OR(A69="",I69="",J69="Accepté",J69="Annulé"),"",IF(P69="",I69-'Paramètres'!$B$3,MAX(P69+'Paramètres'!$B$4,I69-'Paramètres'!$B$3)))</f>
        <v/>
      </c>
      <c r="R69" s="11">
        <f>IF(A69="","",IF(COUNTIF($A$2:$A$151,A69)&gt;1,"Identifiant en double",IF(OR(D69="",E69="",G69="",J69=""),"À compléter",IF(AND(OR(J69="Envoyé",J69="À corriger",J69="Accepté"),K69=""),"Version courante absente","OK"))))</f>
        <v/>
      </c>
      <c r="U69">
        <f>'Paramètres'!G69</f>
        <v/>
      </c>
      <c r="V69">
        <f>'Paramètres'!F69</f>
        <v/>
      </c>
      <c r="W69">
        <f>'Paramètres'!D69</f>
        <v/>
      </c>
      <c r="X69">
        <f>'Paramètres'!E69</f>
        <v/>
      </c>
    </row>
    <row r="70" ht="21" customHeight="1">
      <c r="A70" s="15" t="n"/>
      <c r="B70" s="15" t="n"/>
      <c r="C70" s="15" t="n"/>
      <c r="D70" s="16" t="n"/>
      <c r="E70" s="16" t="n"/>
      <c r="F70" s="16" t="n"/>
      <c r="G70" s="17" t="n"/>
      <c r="H70" s="17" t="n"/>
      <c r="I70" s="18">
        <f>IF(A70="","",IF(H70&lt;&gt;"",H70,G70))</f>
        <v/>
      </c>
      <c r="J70" s="15" t="n"/>
      <c r="K70" s="18">
        <f>IF(A70="","",IFERROR(_xlfn.XLOOKUP(A70,Versions!$H$2:$H$201,Versions!$D$2:$D$201,""),""))</f>
        <v/>
      </c>
      <c r="L70" s="13">
        <f>IF(A70="","",IFERROR(_xlfn.XLOOKUP(A70,Versions!$H$2:$H$201,Versions!$C$2:$C$201,""),""))</f>
        <v/>
      </c>
      <c r="M70" s="19">
        <f>IF(A70="","",IFERROR(_xlfn.XLOOKUP(A70,Versions!$H$2:$H$201,Versions!$E$2:$E$201,""),""))</f>
        <v/>
      </c>
      <c r="N70" s="20">
        <f>IF(OR(A70="",I70="",J70="Accepté",J70="Annulé"),"",I70-'Paramètres'!$B$2)</f>
        <v/>
      </c>
      <c r="O70" s="15" t="n"/>
      <c r="P70" s="17" t="n"/>
      <c r="Q70" s="18">
        <f>IF(OR(A70="",I70="",J70="Accepté",J70="Annulé"),"",IF(P70="",I70-'Paramètres'!$B$3,MAX(P70+'Paramètres'!$B$4,I70-'Paramètres'!$B$3)))</f>
        <v/>
      </c>
      <c r="R70" s="13">
        <f>IF(A70="","",IF(COUNTIF($A$2:$A$151,A70)&gt;1,"Identifiant en double",IF(OR(D70="",E70="",G70="",J70=""),"À compléter",IF(AND(OR(J70="Envoyé",J70="À corriger",J70="Accepté"),K70=""),"Version courante absente","OK"))))</f>
        <v/>
      </c>
      <c r="U70">
        <f>'Paramètres'!G70</f>
        <v/>
      </c>
      <c r="V70">
        <f>'Paramètres'!F70</f>
        <v/>
      </c>
      <c r="W70">
        <f>'Paramètres'!D70</f>
        <v/>
      </c>
      <c r="X70">
        <f>'Paramètres'!E70</f>
        <v/>
      </c>
    </row>
    <row r="71" ht="21" customHeight="1">
      <c r="A71" s="15" t="n"/>
      <c r="B71" s="15" t="n"/>
      <c r="C71" s="15" t="n"/>
      <c r="D71" s="16" t="n"/>
      <c r="E71" s="16" t="n"/>
      <c r="F71" s="16" t="n"/>
      <c r="G71" s="17" t="n"/>
      <c r="H71" s="17" t="n"/>
      <c r="I71" s="21">
        <f>IF(A71="","",IF(H71&lt;&gt;"",H71,G71))</f>
        <v/>
      </c>
      <c r="J71" s="15" t="n"/>
      <c r="K71" s="21">
        <f>IF(A71="","",IFERROR(_xlfn.XLOOKUP(A71,Versions!$H$2:$H$201,Versions!$D$2:$D$201,""),""))</f>
        <v/>
      </c>
      <c r="L71" s="11">
        <f>IF(A71="","",IFERROR(_xlfn.XLOOKUP(A71,Versions!$H$2:$H$201,Versions!$C$2:$C$201,""),""))</f>
        <v/>
      </c>
      <c r="M71" s="22">
        <f>IF(A71="","",IFERROR(_xlfn.XLOOKUP(A71,Versions!$H$2:$H$201,Versions!$E$2:$E$201,""),""))</f>
        <v/>
      </c>
      <c r="N71" s="23">
        <f>IF(OR(A71="",I71="",J71="Accepté",J71="Annulé"),"",I71-'Paramètres'!$B$2)</f>
        <v/>
      </c>
      <c r="O71" s="15" t="n"/>
      <c r="P71" s="17" t="n"/>
      <c r="Q71" s="21">
        <f>IF(OR(A71="",I71="",J71="Accepté",J71="Annulé"),"",IF(P71="",I71-'Paramètres'!$B$3,MAX(P71+'Paramètres'!$B$4,I71-'Paramètres'!$B$3)))</f>
        <v/>
      </c>
      <c r="R71" s="11">
        <f>IF(A71="","",IF(COUNTIF($A$2:$A$151,A71)&gt;1,"Identifiant en double",IF(OR(D71="",E71="",G71="",J71=""),"À compléter",IF(AND(OR(J71="Envoyé",J71="À corriger",J71="Accepté"),K71=""),"Version courante absente","OK"))))</f>
        <v/>
      </c>
      <c r="U71">
        <f>'Paramètres'!G71</f>
        <v/>
      </c>
      <c r="V71">
        <f>'Paramètres'!F71</f>
        <v/>
      </c>
      <c r="W71">
        <f>'Paramètres'!D71</f>
        <v/>
      </c>
      <c r="X71">
        <f>'Paramètres'!E71</f>
        <v/>
      </c>
    </row>
    <row r="72" ht="21" customHeight="1">
      <c r="A72" s="15" t="n"/>
      <c r="B72" s="15" t="n"/>
      <c r="C72" s="15" t="n"/>
      <c r="D72" s="16" t="n"/>
      <c r="E72" s="16" t="n"/>
      <c r="F72" s="16" t="n"/>
      <c r="G72" s="17" t="n"/>
      <c r="H72" s="17" t="n"/>
      <c r="I72" s="18">
        <f>IF(A72="","",IF(H72&lt;&gt;"",H72,G72))</f>
        <v/>
      </c>
      <c r="J72" s="15" t="n"/>
      <c r="K72" s="18">
        <f>IF(A72="","",IFERROR(_xlfn.XLOOKUP(A72,Versions!$H$2:$H$201,Versions!$D$2:$D$201,""),""))</f>
        <v/>
      </c>
      <c r="L72" s="13">
        <f>IF(A72="","",IFERROR(_xlfn.XLOOKUP(A72,Versions!$H$2:$H$201,Versions!$C$2:$C$201,""),""))</f>
        <v/>
      </c>
      <c r="M72" s="19">
        <f>IF(A72="","",IFERROR(_xlfn.XLOOKUP(A72,Versions!$H$2:$H$201,Versions!$E$2:$E$201,""),""))</f>
        <v/>
      </c>
      <c r="N72" s="20">
        <f>IF(OR(A72="",I72="",J72="Accepté",J72="Annulé"),"",I72-'Paramètres'!$B$2)</f>
        <v/>
      </c>
      <c r="O72" s="15" t="n"/>
      <c r="P72" s="17" t="n"/>
      <c r="Q72" s="18">
        <f>IF(OR(A72="",I72="",J72="Accepté",J72="Annulé"),"",IF(P72="",I72-'Paramètres'!$B$3,MAX(P72+'Paramètres'!$B$4,I72-'Paramètres'!$B$3)))</f>
        <v/>
      </c>
      <c r="R72" s="13">
        <f>IF(A72="","",IF(COUNTIF($A$2:$A$151,A72)&gt;1,"Identifiant en double",IF(OR(D72="",E72="",G72="",J72=""),"À compléter",IF(AND(OR(J72="Envoyé",J72="À corriger",J72="Accepté"),K72=""),"Version courante absente","OK"))))</f>
        <v/>
      </c>
      <c r="U72">
        <f>'Paramètres'!G72</f>
        <v/>
      </c>
      <c r="V72">
        <f>'Paramètres'!F72</f>
        <v/>
      </c>
      <c r="W72">
        <f>'Paramètres'!D72</f>
        <v/>
      </c>
      <c r="X72">
        <f>'Paramètres'!E72</f>
        <v/>
      </c>
    </row>
    <row r="73" ht="21" customHeight="1">
      <c r="A73" s="15" t="n"/>
      <c r="B73" s="15" t="n"/>
      <c r="C73" s="15" t="n"/>
      <c r="D73" s="16" t="n"/>
      <c r="E73" s="16" t="n"/>
      <c r="F73" s="16" t="n"/>
      <c r="G73" s="17" t="n"/>
      <c r="H73" s="17" t="n"/>
      <c r="I73" s="21">
        <f>IF(A73="","",IF(H73&lt;&gt;"",H73,G73))</f>
        <v/>
      </c>
      <c r="J73" s="15" t="n"/>
      <c r="K73" s="21">
        <f>IF(A73="","",IFERROR(_xlfn.XLOOKUP(A73,Versions!$H$2:$H$201,Versions!$D$2:$D$201,""),""))</f>
        <v/>
      </c>
      <c r="L73" s="11">
        <f>IF(A73="","",IFERROR(_xlfn.XLOOKUP(A73,Versions!$H$2:$H$201,Versions!$C$2:$C$201,""),""))</f>
        <v/>
      </c>
      <c r="M73" s="22">
        <f>IF(A73="","",IFERROR(_xlfn.XLOOKUP(A73,Versions!$H$2:$H$201,Versions!$E$2:$E$201,""),""))</f>
        <v/>
      </c>
      <c r="N73" s="23">
        <f>IF(OR(A73="",I73="",J73="Accepté",J73="Annulé"),"",I73-'Paramètres'!$B$2)</f>
        <v/>
      </c>
      <c r="O73" s="15" t="n"/>
      <c r="P73" s="17" t="n"/>
      <c r="Q73" s="21">
        <f>IF(OR(A73="",I73="",J73="Accepté",J73="Annulé"),"",IF(P73="",I73-'Paramètres'!$B$3,MAX(P73+'Paramètres'!$B$4,I73-'Paramètres'!$B$3)))</f>
        <v/>
      </c>
      <c r="R73" s="11">
        <f>IF(A73="","",IF(COUNTIF($A$2:$A$151,A73)&gt;1,"Identifiant en double",IF(OR(D73="",E73="",G73="",J73=""),"À compléter",IF(AND(OR(J73="Envoyé",J73="À corriger",J73="Accepté"),K73=""),"Version courante absente","OK"))))</f>
        <v/>
      </c>
      <c r="U73">
        <f>'Paramètres'!G73</f>
        <v/>
      </c>
      <c r="V73">
        <f>'Paramètres'!F73</f>
        <v/>
      </c>
      <c r="W73">
        <f>'Paramètres'!D73</f>
        <v/>
      </c>
      <c r="X73">
        <f>'Paramètres'!E73</f>
        <v/>
      </c>
    </row>
    <row r="74" ht="21" customHeight="1">
      <c r="A74" s="15" t="n"/>
      <c r="B74" s="15" t="n"/>
      <c r="C74" s="15" t="n"/>
      <c r="D74" s="16" t="n"/>
      <c r="E74" s="16" t="n"/>
      <c r="F74" s="16" t="n"/>
      <c r="G74" s="17" t="n"/>
      <c r="H74" s="17" t="n"/>
      <c r="I74" s="18">
        <f>IF(A74="","",IF(H74&lt;&gt;"",H74,G74))</f>
        <v/>
      </c>
      <c r="J74" s="15" t="n"/>
      <c r="K74" s="18">
        <f>IF(A74="","",IFERROR(_xlfn.XLOOKUP(A74,Versions!$H$2:$H$201,Versions!$D$2:$D$201,""),""))</f>
        <v/>
      </c>
      <c r="L74" s="13">
        <f>IF(A74="","",IFERROR(_xlfn.XLOOKUP(A74,Versions!$H$2:$H$201,Versions!$C$2:$C$201,""),""))</f>
        <v/>
      </c>
      <c r="M74" s="19">
        <f>IF(A74="","",IFERROR(_xlfn.XLOOKUP(A74,Versions!$H$2:$H$201,Versions!$E$2:$E$201,""),""))</f>
        <v/>
      </c>
      <c r="N74" s="20">
        <f>IF(OR(A74="",I74="",J74="Accepté",J74="Annulé"),"",I74-'Paramètres'!$B$2)</f>
        <v/>
      </c>
      <c r="O74" s="15" t="n"/>
      <c r="P74" s="17" t="n"/>
      <c r="Q74" s="18">
        <f>IF(OR(A74="",I74="",J74="Accepté",J74="Annulé"),"",IF(P74="",I74-'Paramètres'!$B$3,MAX(P74+'Paramètres'!$B$4,I74-'Paramètres'!$B$3)))</f>
        <v/>
      </c>
      <c r="R74" s="13">
        <f>IF(A74="","",IF(COUNTIF($A$2:$A$151,A74)&gt;1,"Identifiant en double",IF(OR(D74="",E74="",G74="",J74=""),"À compléter",IF(AND(OR(J74="Envoyé",J74="À corriger",J74="Accepté"),K74=""),"Version courante absente","OK"))))</f>
        <v/>
      </c>
      <c r="U74">
        <f>'Paramètres'!G74</f>
        <v/>
      </c>
      <c r="V74">
        <f>'Paramètres'!F74</f>
        <v/>
      </c>
      <c r="W74">
        <f>'Paramètres'!D74</f>
        <v/>
      </c>
      <c r="X74">
        <f>'Paramètres'!E74</f>
        <v/>
      </c>
    </row>
    <row r="75" ht="21" customHeight="1">
      <c r="A75" s="15" t="n"/>
      <c r="B75" s="15" t="n"/>
      <c r="C75" s="15" t="n"/>
      <c r="D75" s="16" t="n"/>
      <c r="E75" s="16" t="n"/>
      <c r="F75" s="16" t="n"/>
      <c r="G75" s="17" t="n"/>
      <c r="H75" s="17" t="n"/>
      <c r="I75" s="21">
        <f>IF(A75="","",IF(H75&lt;&gt;"",H75,G75))</f>
        <v/>
      </c>
      <c r="J75" s="15" t="n"/>
      <c r="K75" s="21">
        <f>IF(A75="","",IFERROR(_xlfn.XLOOKUP(A75,Versions!$H$2:$H$201,Versions!$D$2:$D$201,""),""))</f>
        <v/>
      </c>
      <c r="L75" s="11">
        <f>IF(A75="","",IFERROR(_xlfn.XLOOKUP(A75,Versions!$H$2:$H$201,Versions!$C$2:$C$201,""),""))</f>
        <v/>
      </c>
      <c r="M75" s="22">
        <f>IF(A75="","",IFERROR(_xlfn.XLOOKUP(A75,Versions!$H$2:$H$201,Versions!$E$2:$E$201,""),""))</f>
        <v/>
      </c>
      <c r="N75" s="23">
        <f>IF(OR(A75="",I75="",J75="Accepté",J75="Annulé"),"",I75-'Paramètres'!$B$2)</f>
        <v/>
      </c>
      <c r="O75" s="15" t="n"/>
      <c r="P75" s="17" t="n"/>
      <c r="Q75" s="21">
        <f>IF(OR(A75="",I75="",J75="Accepté",J75="Annulé"),"",IF(P75="",I75-'Paramètres'!$B$3,MAX(P75+'Paramètres'!$B$4,I75-'Paramètres'!$B$3)))</f>
        <v/>
      </c>
      <c r="R75" s="11">
        <f>IF(A75="","",IF(COUNTIF($A$2:$A$151,A75)&gt;1,"Identifiant en double",IF(OR(D75="",E75="",G75="",J75=""),"À compléter",IF(AND(OR(J75="Envoyé",J75="À corriger",J75="Accepté"),K75=""),"Version courante absente","OK"))))</f>
        <v/>
      </c>
      <c r="U75">
        <f>'Paramètres'!G75</f>
        <v/>
      </c>
      <c r="V75">
        <f>'Paramètres'!F75</f>
        <v/>
      </c>
      <c r="W75">
        <f>'Paramètres'!D75</f>
        <v/>
      </c>
      <c r="X75">
        <f>'Paramètres'!E75</f>
        <v/>
      </c>
    </row>
    <row r="76" ht="21" customHeight="1">
      <c r="A76" s="15" t="n"/>
      <c r="B76" s="15" t="n"/>
      <c r="C76" s="15" t="n"/>
      <c r="D76" s="16" t="n"/>
      <c r="E76" s="16" t="n"/>
      <c r="F76" s="16" t="n"/>
      <c r="G76" s="17" t="n"/>
      <c r="H76" s="17" t="n"/>
      <c r="I76" s="18">
        <f>IF(A76="","",IF(H76&lt;&gt;"",H76,G76))</f>
        <v/>
      </c>
      <c r="J76" s="15" t="n"/>
      <c r="K76" s="18">
        <f>IF(A76="","",IFERROR(_xlfn.XLOOKUP(A76,Versions!$H$2:$H$201,Versions!$D$2:$D$201,""),""))</f>
        <v/>
      </c>
      <c r="L76" s="13">
        <f>IF(A76="","",IFERROR(_xlfn.XLOOKUP(A76,Versions!$H$2:$H$201,Versions!$C$2:$C$201,""),""))</f>
        <v/>
      </c>
      <c r="M76" s="19">
        <f>IF(A76="","",IFERROR(_xlfn.XLOOKUP(A76,Versions!$H$2:$H$201,Versions!$E$2:$E$201,""),""))</f>
        <v/>
      </c>
      <c r="N76" s="20">
        <f>IF(OR(A76="",I76="",J76="Accepté",J76="Annulé"),"",I76-'Paramètres'!$B$2)</f>
        <v/>
      </c>
      <c r="O76" s="15" t="n"/>
      <c r="P76" s="17" t="n"/>
      <c r="Q76" s="18">
        <f>IF(OR(A76="",I76="",J76="Accepté",J76="Annulé"),"",IF(P76="",I76-'Paramètres'!$B$3,MAX(P76+'Paramètres'!$B$4,I76-'Paramètres'!$B$3)))</f>
        <v/>
      </c>
      <c r="R76" s="13">
        <f>IF(A76="","",IF(COUNTIF($A$2:$A$151,A76)&gt;1,"Identifiant en double",IF(OR(D76="",E76="",G76="",J76=""),"À compléter",IF(AND(OR(J76="Envoyé",J76="À corriger",J76="Accepté"),K76=""),"Version courante absente","OK"))))</f>
        <v/>
      </c>
      <c r="U76">
        <f>'Paramètres'!G76</f>
        <v/>
      </c>
      <c r="V76">
        <f>'Paramètres'!F76</f>
        <v/>
      </c>
      <c r="W76">
        <f>'Paramètres'!D76</f>
        <v/>
      </c>
      <c r="X76">
        <f>'Paramètres'!E76</f>
        <v/>
      </c>
    </row>
    <row r="77" ht="21" customHeight="1">
      <c r="A77" s="15" t="n"/>
      <c r="B77" s="15" t="n"/>
      <c r="C77" s="15" t="n"/>
      <c r="D77" s="16" t="n"/>
      <c r="E77" s="16" t="n"/>
      <c r="F77" s="16" t="n"/>
      <c r="G77" s="17" t="n"/>
      <c r="H77" s="17" t="n"/>
      <c r="I77" s="21">
        <f>IF(A77="","",IF(H77&lt;&gt;"",H77,G77))</f>
        <v/>
      </c>
      <c r="J77" s="15" t="n"/>
      <c r="K77" s="21">
        <f>IF(A77="","",IFERROR(_xlfn.XLOOKUP(A77,Versions!$H$2:$H$201,Versions!$D$2:$D$201,""),""))</f>
        <v/>
      </c>
      <c r="L77" s="11">
        <f>IF(A77="","",IFERROR(_xlfn.XLOOKUP(A77,Versions!$H$2:$H$201,Versions!$C$2:$C$201,""),""))</f>
        <v/>
      </c>
      <c r="M77" s="22">
        <f>IF(A77="","",IFERROR(_xlfn.XLOOKUP(A77,Versions!$H$2:$H$201,Versions!$E$2:$E$201,""),""))</f>
        <v/>
      </c>
      <c r="N77" s="23">
        <f>IF(OR(A77="",I77="",J77="Accepté",J77="Annulé"),"",I77-'Paramètres'!$B$2)</f>
        <v/>
      </c>
      <c r="O77" s="15" t="n"/>
      <c r="P77" s="17" t="n"/>
      <c r="Q77" s="21">
        <f>IF(OR(A77="",I77="",J77="Accepté",J77="Annulé"),"",IF(P77="",I77-'Paramètres'!$B$3,MAX(P77+'Paramètres'!$B$4,I77-'Paramètres'!$B$3)))</f>
        <v/>
      </c>
      <c r="R77" s="11">
        <f>IF(A77="","",IF(COUNTIF($A$2:$A$151,A77)&gt;1,"Identifiant en double",IF(OR(D77="",E77="",G77="",J77=""),"À compléter",IF(AND(OR(J77="Envoyé",J77="À corriger",J77="Accepté"),K77=""),"Version courante absente","OK"))))</f>
        <v/>
      </c>
      <c r="U77">
        <f>'Paramètres'!G77</f>
        <v/>
      </c>
      <c r="V77">
        <f>'Paramètres'!F77</f>
        <v/>
      </c>
      <c r="W77">
        <f>'Paramètres'!D77</f>
        <v/>
      </c>
      <c r="X77">
        <f>'Paramètres'!E77</f>
        <v/>
      </c>
    </row>
    <row r="78" ht="21" customHeight="1">
      <c r="A78" s="15" t="n"/>
      <c r="B78" s="15" t="n"/>
      <c r="C78" s="15" t="n"/>
      <c r="D78" s="16" t="n"/>
      <c r="E78" s="16" t="n"/>
      <c r="F78" s="16" t="n"/>
      <c r="G78" s="17" t="n"/>
      <c r="H78" s="17" t="n"/>
      <c r="I78" s="18">
        <f>IF(A78="","",IF(H78&lt;&gt;"",H78,G78))</f>
        <v/>
      </c>
      <c r="J78" s="15" t="n"/>
      <c r="K78" s="18">
        <f>IF(A78="","",IFERROR(_xlfn.XLOOKUP(A78,Versions!$H$2:$H$201,Versions!$D$2:$D$201,""),""))</f>
        <v/>
      </c>
      <c r="L78" s="13">
        <f>IF(A78="","",IFERROR(_xlfn.XLOOKUP(A78,Versions!$H$2:$H$201,Versions!$C$2:$C$201,""),""))</f>
        <v/>
      </c>
      <c r="M78" s="19">
        <f>IF(A78="","",IFERROR(_xlfn.XLOOKUP(A78,Versions!$H$2:$H$201,Versions!$E$2:$E$201,""),""))</f>
        <v/>
      </c>
      <c r="N78" s="20">
        <f>IF(OR(A78="",I78="",J78="Accepté",J78="Annulé"),"",I78-'Paramètres'!$B$2)</f>
        <v/>
      </c>
      <c r="O78" s="15" t="n"/>
      <c r="P78" s="17" t="n"/>
      <c r="Q78" s="18">
        <f>IF(OR(A78="",I78="",J78="Accepté",J78="Annulé"),"",IF(P78="",I78-'Paramètres'!$B$3,MAX(P78+'Paramètres'!$B$4,I78-'Paramètres'!$B$3)))</f>
        <v/>
      </c>
      <c r="R78" s="13">
        <f>IF(A78="","",IF(COUNTIF($A$2:$A$151,A78)&gt;1,"Identifiant en double",IF(OR(D78="",E78="",G78="",J78=""),"À compléter",IF(AND(OR(J78="Envoyé",J78="À corriger",J78="Accepté"),K78=""),"Version courante absente","OK"))))</f>
        <v/>
      </c>
      <c r="U78">
        <f>'Paramètres'!G78</f>
        <v/>
      </c>
      <c r="V78">
        <f>'Paramètres'!F78</f>
        <v/>
      </c>
      <c r="W78">
        <f>'Paramètres'!D78</f>
        <v/>
      </c>
      <c r="X78">
        <f>'Paramètres'!E78</f>
        <v/>
      </c>
    </row>
    <row r="79" ht="21" customHeight="1">
      <c r="A79" s="15" t="n"/>
      <c r="B79" s="15" t="n"/>
      <c r="C79" s="15" t="n"/>
      <c r="D79" s="16" t="n"/>
      <c r="E79" s="16" t="n"/>
      <c r="F79" s="16" t="n"/>
      <c r="G79" s="17" t="n"/>
      <c r="H79" s="17" t="n"/>
      <c r="I79" s="21">
        <f>IF(A79="","",IF(H79&lt;&gt;"",H79,G79))</f>
        <v/>
      </c>
      <c r="J79" s="15" t="n"/>
      <c r="K79" s="21">
        <f>IF(A79="","",IFERROR(_xlfn.XLOOKUP(A79,Versions!$H$2:$H$201,Versions!$D$2:$D$201,""),""))</f>
        <v/>
      </c>
      <c r="L79" s="11">
        <f>IF(A79="","",IFERROR(_xlfn.XLOOKUP(A79,Versions!$H$2:$H$201,Versions!$C$2:$C$201,""),""))</f>
        <v/>
      </c>
      <c r="M79" s="22">
        <f>IF(A79="","",IFERROR(_xlfn.XLOOKUP(A79,Versions!$H$2:$H$201,Versions!$E$2:$E$201,""),""))</f>
        <v/>
      </c>
      <c r="N79" s="23">
        <f>IF(OR(A79="",I79="",J79="Accepté",J79="Annulé"),"",I79-'Paramètres'!$B$2)</f>
        <v/>
      </c>
      <c r="O79" s="15" t="n"/>
      <c r="P79" s="17" t="n"/>
      <c r="Q79" s="21">
        <f>IF(OR(A79="",I79="",J79="Accepté",J79="Annulé"),"",IF(P79="",I79-'Paramètres'!$B$3,MAX(P79+'Paramètres'!$B$4,I79-'Paramètres'!$B$3)))</f>
        <v/>
      </c>
      <c r="R79" s="11">
        <f>IF(A79="","",IF(COUNTIF($A$2:$A$151,A79)&gt;1,"Identifiant en double",IF(OR(D79="",E79="",G79="",J79=""),"À compléter",IF(AND(OR(J79="Envoyé",J79="À corriger",J79="Accepté"),K79=""),"Version courante absente","OK"))))</f>
        <v/>
      </c>
      <c r="U79">
        <f>'Paramètres'!G79</f>
        <v/>
      </c>
      <c r="V79">
        <f>'Paramètres'!F79</f>
        <v/>
      </c>
      <c r="W79">
        <f>'Paramètres'!D79</f>
        <v/>
      </c>
      <c r="X79">
        <f>'Paramètres'!E79</f>
        <v/>
      </c>
    </row>
    <row r="80" ht="21" customHeight="1">
      <c r="A80" s="15" t="n"/>
      <c r="B80" s="15" t="n"/>
      <c r="C80" s="15" t="n"/>
      <c r="D80" s="16" t="n"/>
      <c r="E80" s="16" t="n"/>
      <c r="F80" s="16" t="n"/>
      <c r="G80" s="17" t="n"/>
      <c r="H80" s="17" t="n"/>
      <c r="I80" s="18">
        <f>IF(A80="","",IF(H80&lt;&gt;"",H80,G80))</f>
        <v/>
      </c>
      <c r="J80" s="15" t="n"/>
      <c r="K80" s="18">
        <f>IF(A80="","",IFERROR(_xlfn.XLOOKUP(A80,Versions!$H$2:$H$201,Versions!$D$2:$D$201,""),""))</f>
        <v/>
      </c>
      <c r="L80" s="13">
        <f>IF(A80="","",IFERROR(_xlfn.XLOOKUP(A80,Versions!$H$2:$H$201,Versions!$C$2:$C$201,""),""))</f>
        <v/>
      </c>
      <c r="M80" s="19">
        <f>IF(A80="","",IFERROR(_xlfn.XLOOKUP(A80,Versions!$H$2:$H$201,Versions!$E$2:$E$201,""),""))</f>
        <v/>
      </c>
      <c r="N80" s="20">
        <f>IF(OR(A80="",I80="",J80="Accepté",J80="Annulé"),"",I80-'Paramètres'!$B$2)</f>
        <v/>
      </c>
      <c r="O80" s="15" t="n"/>
      <c r="P80" s="17" t="n"/>
      <c r="Q80" s="18">
        <f>IF(OR(A80="",I80="",J80="Accepté",J80="Annulé"),"",IF(P80="",I80-'Paramètres'!$B$3,MAX(P80+'Paramètres'!$B$4,I80-'Paramètres'!$B$3)))</f>
        <v/>
      </c>
      <c r="R80" s="13">
        <f>IF(A80="","",IF(COUNTIF($A$2:$A$151,A80)&gt;1,"Identifiant en double",IF(OR(D80="",E80="",G80="",J80=""),"À compléter",IF(AND(OR(J80="Envoyé",J80="À corriger",J80="Accepté"),K80=""),"Version courante absente","OK"))))</f>
        <v/>
      </c>
      <c r="U80">
        <f>'Paramètres'!G80</f>
        <v/>
      </c>
      <c r="V80">
        <f>'Paramètres'!F80</f>
        <v/>
      </c>
      <c r="W80">
        <f>'Paramètres'!D80</f>
        <v/>
      </c>
      <c r="X80">
        <f>'Paramètres'!E80</f>
        <v/>
      </c>
    </row>
    <row r="81" ht="21" customHeight="1">
      <c r="A81" s="15" t="n"/>
      <c r="B81" s="15" t="n"/>
      <c r="C81" s="15" t="n"/>
      <c r="D81" s="16" t="n"/>
      <c r="E81" s="16" t="n"/>
      <c r="F81" s="16" t="n"/>
      <c r="G81" s="17" t="n"/>
      <c r="H81" s="17" t="n"/>
      <c r="I81" s="21">
        <f>IF(A81="","",IF(H81&lt;&gt;"",H81,G81))</f>
        <v/>
      </c>
      <c r="J81" s="15" t="n"/>
      <c r="K81" s="21">
        <f>IF(A81="","",IFERROR(_xlfn.XLOOKUP(A81,Versions!$H$2:$H$201,Versions!$D$2:$D$201,""),""))</f>
        <v/>
      </c>
      <c r="L81" s="11">
        <f>IF(A81="","",IFERROR(_xlfn.XLOOKUP(A81,Versions!$H$2:$H$201,Versions!$C$2:$C$201,""),""))</f>
        <v/>
      </c>
      <c r="M81" s="22">
        <f>IF(A81="","",IFERROR(_xlfn.XLOOKUP(A81,Versions!$H$2:$H$201,Versions!$E$2:$E$201,""),""))</f>
        <v/>
      </c>
      <c r="N81" s="23">
        <f>IF(OR(A81="",I81="",J81="Accepté",J81="Annulé"),"",I81-'Paramètres'!$B$2)</f>
        <v/>
      </c>
      <c r="O81" s="15" t="n"/>
      <c r="P81" s="17" t="n"/>
      <c r="Q81" s="21">
        <f>IF(OR(A81="",I81="",J81="Accepté",J81="Annulé"),"",IF(P81="",I81-'Paramètres'!$B$3,MAX(P81+'Paramètres'!$B$4,I81-'Paramètres'!$B$3)))</f>
        <v/>
      </c>
      <c r="R81" s="11">
        <f>IF(A81="","",IF(COUNTIF($A$2:$A$151,A81)&gt;1,"Identifiant en double",IF(OR(D81="",E81="",G81="",J81=""),"À compléter",IF(AND(OR(J81="Envoyé",J81="À corriger",J81="Accepté"),K81=""),"Version courante absente","OK"))))</f>
        <v/>
      </c>
      <c r="U81">
        <f>'Paramètres'!G81</f>
        <v/>
      </c>
      <c r="V81">
        <f>'Paramètres'!F81</f>
        <v/>
      </c>
      <c r="W81">
        <f>'Paramètres'!D81</f>
        <v/>
      </c>
      <c r="X81">
        <f>'Paramètres'!E81</f>
        <v/>
      </c>
    </row>
    <row r="82" ht="21" customHeight="1">
      <c r="A82" s="15" t="n"/>
      <c r="B82" s="15" t="n"/>
      <c r="C82" s="15" t="n"/>
      <c r="D82" s="16" t="n"/>
      <c r="E82" s="16" t="n"/>
      <c r="F82" s="16" t="n"/>
      <c r="G82" s="17" t="n"/>
      <c r="H82" s="17" t="n"/>
      <c r="I82" s="18">
        <f>IF(A82="","",IF(H82&lt;&gt;"",H82,G82))</f>
        <v/>
      </c>
      <c r="J82" s="15" t="n"/>
      <c r="K82" s="18">
        <f>IF(A82="","",IFERROR(_xlfn.XLOOKUP(A82,Versions!$H$2:$H$201,Versions!$D$2:$D$201,""),""))</f>
        <v/>
      </c>
      <c r="L82" s="13">
        <f>IF(A82="","",IFERROR(_xlfn.XLOOKUP(A82,Versions!$H$2:$H$201,Versions!$C$2:$C$201,""),""))</f>
        <v/>
      </c>
      <c r="M82" s="19">
        <f>IF(A82="","",IFERROR(_xlfn.XLOOKUP(A82,Versions!$H$2:$H$201,Versions!$E$2:$E$201,""),""))</f>
        <v/>
      </c>
      <c r="N82" s="20">
        <f>IF(OR(A82="",I82="",J82="Accepté",J82="Annulé"),"",I82-'Paramètres'!$B$2)</f>
        <v/>
      </c>
      <c r="O82" s="15" t="n"/>
      <c r="P82" s="17" t="n"/>
      <c r="Q82" s="18">
        <f>IF(OR(A82="",I82="",J82="Accepté",J82="Annulé"),"",IF(P82="",I82-'Paramètres'!$B$3,MAX(P82+'Paramètres'!$B$4,I82-'Paramètres'!$B$3)))</f>
        <v/>
      </c>
      <c r="R82" s="13">
        <f>IF(A82="","",IF(COUNTIF($A$2:$A$151,A82)&gt;1,"Identifiant en double",IF(OR(D82="",E82="",G82="",J82=""),"À compléter",IF(AND(OR(J82="Envoyé",J82="À corriger",J82="Accepté"),K82=""),"Version courante absente","OK"))))</f>
        <v/>
      </c>
      <c r="U82">
        <f>'Paramètres'!G82</f>
        <v/>
      </c>
      <c r="V82">
        <f>'Paramètres'!F82</f>
        <v/>
      </c>
      <c r="W82">
        <f>'Paramètres'!D82</f>
        <v/>
      </c>
      <c r="X82">
        <f>'Paramètres'!E82</f>
        <v/>
      </c>
    </row>
    <row r="83" ht="21" customHeight="1">
      <c r="A83" s="15" t="n"/>
      <c r="B83" s="15" t="n"/>
      <c r="C83" s="15" t="n"/>
      <c r="D83" s="16" t="n"/>
      <c r="E83" s="16" t="n"/>
      <c r="F83" s="16" t="n"/>
      <c r="G83" s="17" t="n"/>
      <c r="H83" s="17" t="n"/>
      <c r="I83" s="21">
        <f>IF(A83="","",IF(H83&lt;&gt;"",H83,G83))</f>
        <v/>
      </c>
      <c r="J83" s="15" t="n"/>
      <c r="K83" s="21">
        <f>IF(A83="","",IFERROR(_xlfn.XLOOKUP(A83,Versions!$H$2:$H$201,Versions!$D$2:$D$201,""),""))</f>
        <v/>
      </c>
      <c r="L83" s="11">
        <f>IF(A83="","",IFERROR(_xlfn.XLOOKUP(A83,Versions!$H$2:$H$201,Versions!$C$2:$C$201,""),""))</f>
        <v/>
      </c>
      <c r="M83" s="22">
        <f>IF(A83="","",IFERROR(_xlfn.XLOOKUP(A83,Versions!$H$2:$H$201,Versions!$E$2:$E$201,""),""))</f>
        <v/>
      </c>
      <c r="N83" s="23">
        <f>IF(OR(A83="",I83="",J83="Accepté",J83="Annulé"),"",I83-'Paramètres'!$B$2)</f>
        <v/>
      </c>
      <c r="O83" s="15" t="n"/>
      <c r="P83" s="17" t="n"/>
      <c r="Q83" s="21">
        <f>IF(OR(A83="",I83="",J83="Accepté",J83="Annulé"),"",IF(P83="",I83-'Paramètres'!$B$3,MAX(P83+'Paramètres'!$B$4,I83-'Paramètres'!$B$3)))</f>
        <v/>
      </c>
      <c r="R83" s="11">
        <f>IF(A83="","",IF(COUNTIF($A$2:$A$151,A83)&gt;1,"Identifiant en double",IF(OR(D83="",E83="",G83="",J83=""),"À compléter",IF(AND(OR(J83="Envoyé",J83="À corriger",J83="Accepté"),K83=""),"Version courante absente","OK"))))</f>
        <v/>
      </c>
      <c r="U83">
        <f>'Paramètres'!G83</f>
        <v/>
      </c>
      <c r="V83">
        <f>'Paramètres'!F83</f>
        <v/>
      </c>
      <c r="W83">
        <f>'Paramètres'!D83</f>
        <v/>
      </c>
      <c r="X83">
        <f>'Paramètres'!E83</f>
        <v/>
      </c>
    </row>
    <row r="84" ht="21" customHeight="1">
      <c r="A84" s="15" t="n"/>
      <c r="B84" s="15" t="n"/>
      <c r="C84" s="15" t="n"/>
      <c r="D84" s="16" t="n"/>
      <c r="E84" s="16" t="n"/>
      <c r="F84" s="16" t="n"/>
      <c r="G84" s="17" t="n"/>
      <c r="H84" s="17" t="n"/>
      <c r="I84" s="18">
        <f>IF(A84="","",IF(H84&lt;&gt;"",H84,G84))</f>
        <v/>
      </c>
      <c r="J84" s="15" t="n"/>
      <c r="K84" s="18">
        <f>IF(A84="","",IFERROR(_xlfn.XLOOKUP(A84,Versions!$H$2:$H$201,Versions!$D$2:$D$201,""),""))</f>
        <v/>
      </c>
      <c r="L84" s="13">
        <f>IF(A84="","",IFERROR(_xlfn.XLOOKUP(A84,Versions!$H$2:$H$201,Versions!$C$2:$C$201,""),""))</f>
        <v/>
      </c>
      <c r="M84" s="19">
        <f>IF(A84="","",IFERROR(_xlfn.XLOOKUP(A84,Versions!$H$2:$H$201,Versions!$E$2:$E$201,""),""))</f>
        <v/>
      </c>
      <c r="N84" s="20">
        <f>IF(OR(A84="",I84="",J84="Accepté",J84="Annulé"),"",I84-'Paramètres'!$B$2)</f>
        <v/>
      </c>
      <c r="O84" s="15" t="n"/>
      <c r="P84" s="17" t="n"/>
      <c r="Q84" s="18">
        <f>IF(OR(A84="",I84="",J84="Accepté",J84="Annulé"),"",IF(P84="",I84-'Paramètres'!$B$3,MAX(P84+'Paramètres'!$B$4,I84-'Paramètres'!$B$3)))</f>
        <v/>
      </c>
      <c r="R84" s="13">
        <f>IF(A84="","",IF(COUNTIF($A$2:$A$151,A84)&gt;1,"Identifiant en double",IF(OR(D84="",E84="",G84="",J84=""),"À compléter",IF(AND(OR(J84="Envoyé",J84="À corriger",J84="Accepté"),K84=""),"Version courante absente","OK"))))</f>
        <v/>
      </c>
      <c r="U84">
        <f>'Paramètres'!G84</f>
        <v/>
      </c>
      <c r="V84">
        <f>'Paramètres'!F84</f>
        <v/>
      </c>
      <c r="W84">
        <f>'Paramètres'!D84</f>
        <v/>
      </c>
      <c r="X84">
        <f>'Paramètres'!E84</f>
        <v/>
      </c>
    </row>
    <row r="85" ht="21" customHeight="1">
      <c r="A85" s="15" t="n"/>
      <c r="B85" s="15" t="n"/>
      <c r="C85" s="15" t="n"/>
      <c r="D85" s="16" t="n"/>
      <c r="E85" s="16" t="n"/>
      <c r="F85" s="16" t="n"/>
      <c r="G85" s="17" t="n"/>
      <c r="H85" s="17" t="n"/>
      <c r="I85" s="21">
        <f>IF(A85="","",IF(H85&lt;&gt;"",H85,G85))</f>
        <v/>
      </c>
      <c r="J85" s="15" t="n"/>
      <c r="K85" s="21">
        <f>IF(A85="","",IFERROR(_xlfn.XLOOKUP(A85,Versions!$H$2:$H$201,Versions!$D$2:$D$201,""),""))</f>
        <v/>
      </c>
      <c r="L85" s="11">
        <f>IF(A85="","",IFERROR(_xlfn.XLOOKUP(A85,Versions!$H$2:$H$201,Versions!$C$2:$C$201,""),""))</f>
        <v/>
      </c>
      <c r="M85" s="22">
        <f>IF(A85="","",IFERROR(_xlfn.XLOOKUP(A85,Versions!$H$2:$H$201,Versions!$E$2:$E$201,""),""))</f>
        <v/>
      </c>
      <c r="N85" s="23">
        <f>IF(OR(A85="",I85="",J85="Accepté",J85="Annulé"),"",I85-'Paramètres'!$B$2)</f>
        <v/>
      </c>
      <c r="O85" s="15" t="n"/>
      <c r="P85" s="17" t="n"/>
      <c r="Q85" s="21">
        <f>IF(OR(A85="",I85="",J85="Accepté",J85="Annulé"),"",IF(P85="",I85-'Paramètres'!$B$3,MAX(P85+'Paramètres'!$B$4,I85-'Paramètres'!$B$3)))</f>
        <v/>
      </c>
      <c r="R85" s="11">
        <f>IF(A85="","",IF(COUNTIF($A$2:$A$151,A85)&gt;1,"Identifiant en double",IF(OR(D85="",E85="",G85="",J85=""),"À compléter",IF(AND(OR(J85="Envoyé",J85="À corriger",J85="Accepté"),K85=""),"Version courante absente","OK"))))</f>
        <v/>
      </c>
      <c r="U85">
        <f>'Paramètres'!G85</f>
        <v/>
      </c>
      <c r="V85">
        <f>'Paramètres'!F85</f>
        <v/>
      </c>
      <c r="W85">
        <f>'Paramètres'!D85</f>
        <v/>
      </c>
      <c r="X85">
        <f>'Paramètres'!E85</f>
        <v/>
      </c>
    </row>
    <row r="86" ht="21" customHeight="1">
      <c r="A86" s="15" t="n"/>
      <c r="B86" s="15" t="n"/>
      <c r="C86" s="15" t="n"/>
      <c r="D86" s="16" t="n"/>
      <c r="E86" s="16" t="n"/>
      <c r="F86" s="16" t="n"/>
      <c r="G86" s="17" t="n"/>
      <c r="H86" s="17" t="n"/>
      <c r="I86" s="18">
        <f>IF(A86="","",IF(H86&lt;&gt;"",H86,G86))</f>
        <v/>
      </c>
      <c r="J86" s="15" t="n"/>
      <c r="K86" s="18">
        <f>IF(A86="","",IFERROR(_xlfn.XLOOKUP(A86,Versions!$H$2:$H$201,Versions!$D$2:$D$201,""),""))</f>
        <v/>
      </c>
      <c r="L86" s="13">
        <f>IF(A86="","",IFERROR(_xlfn.XLOOKUP(A86,Versions!$H$2:$H$201,Versions!$C$2:$C$201,""),""))</f>
        <v/>
      </c>
      <c r="M86" s="19">
        <f>IF(A86="","",IFERROR(_xlfn.XLOOKUP(A86,Versions!$H$2:$H$201,Versions!$E$2:$E$201,""),""))</f>
        <v/>
      </c>
      <c r="N86" s="20">
        <f>IF(OR(A86="",I86="",J86="Accepté",J86="Annulé"),"",I86-'Paramètres'!$B$2)</f>
        <v/>
      </c>
      <c r="O86" s="15" t="n"/>
      <c r="P86" s="17" t="n"/>
      <c r="Q86" s="18">
        <f>IF(OR(A86="",I86="",J86="Accepté",J86="Annulé"),"",IF(P86="",I86-'Paramètres'!$B$3,MAX(P86+'Paramètres'!$B$4,I86-'Paramètres'!$B$3)))</f>
        <v/>
      </c>
      <c r="R86" s="13">
        <f>IF(A86="","",IF(COUNTIF($A$2:$A$151,A86)&gt;1,"Identifiant en double",IF(OR(D86="",E86="",G86="",J86=""),"À compléter",IF(AND(OR(J86="Envoyé",J86="À corriger",J86="Accepté"),K86=""),"Version courante absente","OK"))))</f>
        <v/>
      </c>
      <c r="U86">
        <f>'Paramètres'!G86</f>
        <v/>
      </c>
      <c r="V86">
        <f>'Paramètres'!F86</f>
        <v/>
      </c>
      <c r="W86">
        <f>'Paramètres'!D86</f>
        <v/>
      </c>
      <c r="X86">
        <f>'Paramètres'!E86</f>
        <v/>
      </c>
    </row>
    <row r="87" ht="21" customHeight="1">
      <c r="A87" s="15" t="n"/>
      <c r="B87" s="15" t="n"/>
      <c r="C87" s="15" t="n"/>
      <c r="D87" s="16" t="n"/>
      <c r="E87" s="16" t="n"/>
      <c r="F87" s="16" t="n"/>
      <c r="G87" s="17" t="n"/>
      <c r="H87" s="17" t="n"/>
      <c r="I87" s="21">
        <f>IF(A87="","",IF(H87&lt;&gt;"",H87,G87))</f>
        <v/>
      </c>
      <c r="J87" s="15" t="n"/>
      <c r="K87" s="21">
        <f>IF(A87="","",IFERROR(_xlfn.XLOOKUP(A87,Versions!$H$2:$H$201,Versions!$D$2:$D$201,""),""))</f>
        <v/>
      </c>
      <c r="L87" s="11">
        <f>IF(A87="","",IFERROR(_xlfn.XLOOKUP(A87,Versions!$H$2:$H$201,Versions!$C$2:$C$201,""),""))</f>
        <v/>
      </c>
      <c r="M87" s="22">
        <f>IF(A87="","",IFERROR(_xlfn.XLOOKUP(A87,Versions!$H$2:$H$201,Versions!$E$2:$E$201,""),""))</f>
        <v/>
      </c>
      <c r="N87" s="23">
        <f>IF(OR(A87="",I87="",J87="Accepté",J87="Annulé"),"",I87-'Paramètres'!$B$2)</f>
        <v/>
      </c>
      <c r="O87" s="15" t="n"/>
      <c r="P87" s="17" t="n"/>
      <c r="Q87" s="21">
        <f>IF(OR(A87="",I87="",J87="Accepté",J87="Annulé"),"",IF(P87="",I87-'Paramètres'!$B$3,MAX(P87+'Paramètres'!$B$4,I87-'Paramètres'!$B$3)))</f>
        <v/>
      </c>
      <c r="R87" s="11">
        <f>IF(A87="","",IF(COUNTIF($A$2:$A$151,A87)&gt;1,"Identifiant en double",IF(OR(D87="",E87="",G87="",J87=""),"À compléter",IF(AND(OR(J87="Envoyé",J87="À corriger",J87="Accepté"),K87=""),"Version courante absente","OK"))))</f>
        <v/>
      </c>
      <c r="U87">
        <f>'Paramètres'!G87</f>
        <v/>
      </c>
      <c r="V87">
        <f>'Paramètres'!F87</f>
        <v/>
      </c>
      <c r="W87">
        <f>'Paramètres'!D87</f>
        <v/>
      </c>
      <c r="X87">
        <f>'Paramètres'!E87</f>
        <v/>
      </c>
    </row>
    <row r="88" ht="21" customHeight="1">
      <c r="A88" s="15" t="n"/>
      <c r="B88" s="15" t="n"/>
      <c r="C88" s="15" t="n"/>
      <c r="D88" s="16" t="n"/>
      <c r="E88" s="16" t="n"/>
      <c r="F88" s="16" t="n"/>
      <c r="G88" s="17" t="n"/>
      <c r="H88" s="17" t="n"/>
      <c r="I88" s="18">
        <f>IF(A88="","",IF(H88&lt;&gt;"",H88,G88))</f>
        <v/>
      </c>
      <c r="J88" s="15" t="n"/>
      <c r="K88" s="18">
        <f>IF(A88="","",IFERROR(_xlfn.XLOOKUP(A88,Versions!$H$2:$H$201,Versions!$D$2:$D$201,""),""))</f>
        <v/>
      </c>
      <c r="L88" s="13">
        <f>IF(A88="","",IFERROR(_xlfn.XLOOKUP(A88,Versions!$H$2:$H$201,Versions!$C$2:$C$201,""),""))</f>
        <v/>
      </c>
      <c r="M88" s="19">
        <f>IF(A88="","",IFERROR(_xlfn.XLOOKUP(A88,Versions!$H$2:$H$201,Versions!$E$2:$E$201,""),""))</f>
        <v/>
      </c>
      <c r="N88" s="20">
        <f>IF(OR(A88="",I88="",J88="Accepté",J88="Annulé"),"",I88-'Paramètres'!$B$2)</f>
        <v/>
      </c>
      <c r="O88" s="15" t="n"/>
      <c r="P88" s="17" t="n"/>
      <c r="Q88" s="18">
        <f>IF(OR(A88="",I88="",J88="Accepté",J88="Annulé"),"",IF(P88="",I88-'Paramètres'!$B$3,MAX(P88+'Paramètres'!$B$4,I88-'Paramètres'!$B$3)))</f>
        <v/>
      </c>
      <c r="R88" s="13">
        <f>IF(A88="","",IF(COUNTIF($A$2:$A$151,A88)&gt;1,"Identifiant en double",IF(OR(D88="",E88="",G88="",J88=""),"À compléter",IF(AND(OR(J88="Envoyé",J88="À corriger",J88="Accepté"),K88=""),"Version courante absente","OK"))))</f>
        <v/>
      </c>
      <c r="U88">
        <f>'Paramètres'!G88</f>
        <v/>
      </c>
      <c r="V88">
        <f>'Paramètres'!F88</f>
        <v/>
      </c>
      <c r="W88">
        <f>'Paramètres'!D88</f>
        <v/>
      </c>
      <c r="X88">
        <f>'Paramètres'!E88</f>
        <v/>
      </c>
    </row>
    <row r="89" ht="21" customHeight="1">
      <c r="A89" s="15" t="n"/>
      <c r="B89" s="15" t="n"/>
      <c r="C89" s="15" t="n"/>
      <c r="D89" s="16" t="n"/>
      <c r="E89" s="16" t="n"/>
      <c r="F89" s="16" t="n"/>
      <c r="G89" s="17" t="n"/>
      <c r="H89" s="17" t="n"/>
      <c r="I89" s="21">
        <f>IF(A89="","",IF(H89&lt;&gt;"",H89,G89))</f>
        <v/>
      </c>
      <c r="J89" s="15" t="n"/>
      <c r="K89" s="21">
        <f>IF(A89="","",IFERROR(_xlfn.XLOOKUP(A89,Versions!$H$2:$H$201,Versions!$D$2:$D$201,""),""))</f>
        <v/>
      </c>
      <c r="L89" s="11">
        <f>IF(A89="","",IFERROR(_xlfn.XLOOKUP(A89,Versions!$H$2:$H$201,Versions!$C$2:$C$201,""),""))</f>
        <v/>
      </c>
      <c r="M89" s="22">
        <f>IF(A89="","",IFERROR(_xlfn.XLOOKUP(A89,Versions!$H$2:$H$201,Versions!$E$2:$E$201,""),""))</f>
        <v/>
      </c>
      <c r="N89" s="23">
        <f>IF(OR(A89="",I89="",J89="Accepté",J89="Annulé"),"",I89-'Paramètres'!$B$2)</f>
        <v/>
      </c>
      <c r="O89" s="15" t="n"/>
      <c r="P89" s="17" t="n"/>
      <c r="Q89" s="21">
        <f>IF(OR(A89="",I89="",J89="Accepté",J89="Annulé"),"",IF(P89="",I89-'Paramètres'!$B$3,MAX(P89+'Paramètres'!$B$4,I89-'Paramètres'!$B$3)))</f>
        <v/>
      </c>
      <c r="R89" s="11">
        <f>IF(A89="","",IF(COUNTIF($A$2:$A$151,A89)&gt;1,"Identifiant en double",IF(OR(D89="",E89="",G89="",J89=""),"À compléter",IF(AND(OR(J89="Envoyé",J89="À corriger",J89="Accepté"),K89=""),"Version courante absente","OK"))))</f>
        <v/>
      </c>
      <c r="U89">
        <f>'Paramètres'!G89</f>
        <v/>
      </c>
      <c r="V89">
        <f>'Paramètres'!F89</f>
        <v/>
      </c>
      <c r="W89">
        <f>'Paramètres'!D89</f>
        <v/>
      </c>
      <c r="X89">
        <f>'Paramètres'!E89</f>
        <v/>
      </c>
    </row>
    <row r="90" ht="21" customHeight="1">
      <c r="A90" s="15" t="n"/>
      <c r="B90" s="15" t="n"/>
      <c r="C90" s="15" t="n"/>
      <c r="D90" s="16" t="n"/>
      <c r="E90" s="16" t="n"/>
      <c r="F90" s="16" t="n"/>
      <c r="G90" s="17" t="n"/>
      <c r="H90" s="17" t="n"/>
      <c r="I90" s="18">
        <f>IF(A90="","",IF(H90&lt;&gt;"",H90,G90))</f>
        <v/>
      </c>
      <c r="J90" s="15" t="n"/>
      <c r="K90" s="18">
        <f>IF(A90="","",IFERROR(_xlfn.XLOOKUP(A90,Versions!$H$2:$H$201,Versions!$D$2:$D$201,""),""))</f>
        <v/>
      </c>
      <c r="L90" s="13">
        <f>IF(A90="","",IFERROR(_xlfn.XLOOKUP(A90,Versions!$H$2:$H$201,Versions!$C$2:$C$201,""),""))</f>
        <v/>
      </c>
      <c r="M90" s="19">
        <f>IF(A90="","",IFERROR(_xlfn.XLOOKUP(A90,Versions!$H$2:$H$201,Versions!$E$2:$E$201,""),""))</f>
        <v/>
      </c>
      <c r="N90" s="20">
        <f>IF(OR(A90="",I90="",J90="Accepté",J90="Annulé"),"",I90-'Paramètres'!$B$2)</f>
        <v/>
      </c>
      <c r="O90" s="15" t="n"/>
      <c r="P90" s="17" t="n"/>
      <c r="Q90" s="18">
        <f>IF(OR(A90="",I90="",J90="Accepté",J90="Annulé"),"",IF(P90="",I90-'Paramètres'!$B$3,MAX(P90+'Paramètres'!$B$4,I90-'Paramètres'!$B$3)))</f>
        <v/>
      </c>
      <c r="R90" s="13">
        <f>IF(A90="","",IF(COUNTIF($A$2:$A$151,A90)&gt;1,"Identifiant en double",IF(OR(D90="",E90="",G90="",J90=""),"À compléter",IF(AND(OR(J90="Envoyé",J90="À corriger",J90="Accepté"),K90=""),"Version courante absente","OK"))))</f>
        <v/>
      </c>
      <c r="U90">
        <f>'Paramètres'!G90</f>
        <v/>
      </c>
      <c r="V90">
        <f>'Paramètres'!F90</f>
        <v/>
      </c>
      <c r="W90">
        <f>'Paramètres'!D90</f>
        <v/>
      </c>
      <c r="X90">
        <f>'Paramètres'!E90</f>
        <v/>
      </c>
    </row>
    <row r="91" ht="21" customHeight="1">
      <c r="A91" s="15" t="n"/>
      <c r="B91" s="15" t="n"/>
      <c r="C91" s="15" t="n"/>
      <c r="D91" s="16" t="n"/>
      <c r="E91" s="16" t="n"/>
      <c r="F91" s="16" t="n"/>
      <c r="G91" s="17" t="n"/>
      <c r="H91" s="17" t="n"/>
      <c r="I91" s="21">
        <f>IF(A91="","",IF(H91&lt;&gt;"",H91,G91))</f>
        <v/>
      </c>
      <c r="J91" s="15" t="n"/>
      <c r="K91" s="21">
        <f>IF(A91="","",IFERROR(_xlfn.XLOOKUP(A91,Versions!$H$2:$H$201,Versions!$D$2:$D$201,""),""))</f>
        <v/>
      </c>
      <c r="L91" s="11">
        <f>IF(A91="","",IFERROR(_xlfn.XLOOKUP(A91,Versions!$H$2:$H$201,Versions!$C$2:$C$201,""),""))</f>
        <v/>
      </c>
      <c r="M91" s="22">
        <f>IF(A91="","",IFERROR(_xlfn.XLOOKUP(A91,Versions!$H$2:$H$201,Versions!$E$2:$E$201,""),""))</f>
        <v/>
      </c>
      <c r="N91" s="23">
        <f>IF(OR(A91="",I91="",J91="Accepté",J91="Annulé"),"",I91-'Paramètres'!$B$2)</f>
        <v/>
      </c>
      <c r="O91" s="15" t="n"/>
      <c r="P91" s="17" t="n"/>
      <c r="Q91" s="21">
        <f>IF(OR(A91="",I91="",J91="Accepté",J91="Annulé"),"",IF(P91="",I91-'Paramètres'!$B$3,MAX(P91+'Paramètres'!$B$4,I91-'Paramètres'!$B$3)))</f>
        <v/>
      </c>
      <c r="R91" s="11">
        <f>IF(A91="","",IF(COUNTIF($A$2:$A$151,A91)&gt;1,"Identifiant en double",IF(OR(D91="",E91="",G91="",J91=""),"À compléter",IF(AND(OR(J91="Envoyé",J91="À corriger",J91="Accepté"),K91=""),"Version courante absente","OK"))))</f>
        <v/>
      </c>
      <c r="U91">
        <f>'Paramètres'!G91</f>
        <v/>
      </c>
      <c r="V91">
        <f>'Paramètres'!F91</f>
        <v/>
      </c>
      <c r="W91">
        <f>'Paramètres'!D91</f>
        <v/>
      </c>
      <c r="X91">
        <f>'Paramètres'!E91</f>
        <v/>
      </c>
    </row>
    <row r="92" ht="21" customHeight="1">
      <c r="A92" s="15" t="n"/>
      <c r="B92" s="15" t="n"/>
      <c r="C92" s="15" t="n"/>
      <c r="D92" s="16" t="n"/>
      <c r="E92" s="16" t="n"/>
      <c r="F92" s="16" t="n"/>
      <c r="G92" s="17" t="n"/>
      <c r="H92" s="17" t="n"/>
      <c r="I92" s="18">
        <f>IF(A92="","",IF(H92&lt;&gt;"",H92,G92))</f>
        <v/>
      </c>
      <c r="J92" s="15" t="n"/>
      <c r="K92" s="18">
        <f>IF(A92="","",IFERROR(_xlfn.XLOOKUP(A92,Versions!$H$2:$H$201,Versions!$D$2:$D$201,""),""))</f>
        <v/>
      </c>
      <c r="L92" s="13">
        <f>IF(A92="","",IFERROR(_xlfn.XLOOKUP(A92,Versions!$H$2:$H$201,Versions!$C$2:$C$201,""),""))</f>
        <v/>
      </c>
      <c r="M92" s="19">
        <f>IF(A92="","",IFERROR(_xlfn.XLOOKUP(A92,Versions!$H$2:$H$201,Versions!$E$2:$E$201,""),""))</f>
        <v/>
      </c>
      <c r="N92" s="20">
        <f>IF(OR(A92="",I92="",J92="Accepté",J92="Annulé"),"",I92-'Paramètres'!$B$2)</f>
        <v/>
      </c>
      <c r="O92" s="15" t="n"/>
      <c r="P92" s="17" t="n"/>
      <c r="Q92" s="18">
        <f>IF(OR(A92="",I92="",J92="Accepté",J92="Annulé"),"",IF(P92="",I92-'Paramètres'!$B$3,MAX(P92+'Paramètres'!$B$4,I92-'Paramètres'!$B$3)))</f>
        <v/>
      </c>
      <c r="R92" s="13">
        <f>IF(A92="","",IF(COUNTIF($A$2:$A$151,A92)&gt;1,"Identifiant en double",IF(OR(D92="",E92="",G92="",J92=""),"À compléter",IF(AND(OR(J92="Envoyé",J92="À corriger",J92="Accepté"),K92=""),"Version courante absente","OK"))))</f>
        <v/>
      </c>
      <c r="U92">
        <f>'Paramètres'!G92</f>
        <v/>
      </c>
      <c r="V92">
        <f>'Paramètres'!F92</f>
        <v/>
      </c>
      <c r="W92">
        <f>'Paramètres'!D92</f>
        <v/>
      </c>
      <c r="X92">
        <f>'Paramètres'!E92</f>
        <v/>
      </c>
    </row>
    <row r="93" ht="21" customHeight="1">
      <c r="A93" s="15" t="n"/>
      <c r="B93" s="15" t="n"/>
      <c r="C93" s="15" t="n"/>
      <c r="D93" s="16" t="n"/>
      <c r="E93" s="16" t="n"/>
      <c r="F93" s="16" t="n"/>
      <c r="G93" s="17" t="n"/>
      <c r="H93" s="17" t="n"/>
      <c r="I93" s="21">
        <f>IF(A93="","",IF(H93&lt;&gt;"",H93,G93))</f>
        <v/>
      </c>
      <c r="J93" s="15" t="n"/>
      <c r="K93" s="21">
        <f>IF(A93="","",IFERROR(_xlfn.XLOOKUP(A93,Versions!$H$2:$H$201,Versions!$D$2:$D$201,""),""))</f>
        <v/>
      </c>
      <c r="L93" s="11">
        <f>IF(A93="","",IFERROR(_xlfn.XLOOKUP(A93,Versions!$H$2:$H$201,Versions!$C$2:$C$201,""),""))</f>
        <v/>
      </c>
      <c r="M93" s="22">
        <f>IF(A93="","",IFERROR(_xlfn.XLOOKUP(A93,Versions!$H$2:$H$201,Versions!$E$2:$E$201,""),""))</f>
        <v/>
      </c>
      <c r="N93" s="23">
        <f>IF(OR(A93="",I93="",J93="Accepté",J93="Annulé"),"",I93-'Paramètres'!$B$2)</f>
        <v/>
      </c>
      <c r="O93" s="15" t="n"/>
      <c r="P93" s="17" t="n"/>
      <c r="Q93" s="21">
        <f>IF(OR(A93="",I93="",J93="Accepté",J93="Annulé"),"",IF(P93="",I93-'Paramètres'!$B$3,MAX(P93+'Paramètres'!$B$4,I93-'Paramètres'!$B$3)))</f>
        <v/>
      </c>
      <c r="R93" s="11">
        <f>IF(A93="","",IF(COUNTIF($A$2:$A$151,A93)&gt;1,"Identifiant en double",IF(OR(D93="",E93="",G93="",J93=""),"À compléter",IF(AND(OR(J93="Envoyé",J93="À corriger",J93="Accepté"),K93=""),"Version courante absente","OK"))))</f>
        <v/>
      </c>
      <c r="U93">
        <f>'Paramètres'!G93</f>
        <v/>
      </c>
      <c r="V93">
        <f>'Paramètres'!F93</f>
        <v/>
      </c>
      <c r="W93">
        <f>'Paramètres'!D93</f>
        <v/>
      </c>
      <c r="X93">
        <f>'Paramètres'!E93</f>
        <v/>
      </c>
    </row>
    <row r="94" ht="21" customHeight="1">
      <c r="A94" s="15" t="n"/>
      <c r="B94" s="15" t="n"/>
      <c r="C94" s="15" t="n"/>
      <c r="D94" s="16" t="n"/>
      <c r="E94" s="16" t="n"/>
      <c r="F94" s="16" t="n"/>
      <c r="G94" s="17" t="n"/>
      <c r="H94" s="17" t="n"/>
      <c r="I94" s="18">
        <f>IF(A94="","",IF(H94&lt;&gt;"",H94,G94))</f>
        <v/>
      </c>
      <c r="J94" s="15" t="n"/>
      <c r="K94" s="18">
        <f>IF(A94="","",IFERROR(_xlfn.XLOOKUP(A94,Versions!$H$2:$H$201,Versions!$D$2:$D$201,""),""))</f>
        <v/>
      </c>
      <c r="L94" s="13">
        <f>IF(A94="","",IFERROR(_xlfn.XLOOKUP(A94,Versions!$H$2:$H$201,Versions!$C$2:$C$201,""),""))</f>
        <v/>
      </c>
      <c r="M94" s="19">
        <f>IF(A94="","",IFERROR(_xlfn.XLOOKUP(A94,Versions!$H$2:$H$201,Versions!$E$2:$E$201,""),""))</f>
        <v/>
      </c>
      <c r="N94" s="20">
        <f>IF(OR(A94="",I94="",J94="Accepté",J94="Annulé"),"",I94-'Paramètres'!$B$2)</f>
        <v/>
      </c>
      <c r="O94" s="15" t="n"/>
      <c r="P94" s="17" t="n"/>
      <c r="Q94" s="18">
        <f>IF(OR(A94="",I94="",J94="Accepté",J94="Annulé"),"",IF(P94="",I94-'Paramètres'!$B$3,MAX(P94+'Paramètres'!$B$4,I94-'Paramètres'!$B$3)))</f>
        <v/>
      </c>
      <c r="R94" s="13">
        <f>IF(A94="","",IF(COUNTIF($A$2:$A$151,A94)&gt;1,"Identifiant en double",IF(OR(D94="",E94="",G94="",J94=""),"À compléter",IF(AND(OR(J94="Envoyé",J94="À corriger",J94="Accepté"),K94=""),"Version courante absente","OK"))))</f>
        <v/>
      </c>
      <c r="U94">
        <f>'Paramètres'!G94</f>
        <v/>
      </c>
      <c r="V94">
        <f>'Paramètres'!F94</f>
        <v/>
      </c>
      <c r="W94">
        <f>'Paramètres'!D94</f>
        <v/>
      </c>
      <c r="X94">
        <f>'Paramètres'!E94</f>
        <v/>
      </c>
    </row>
    <row r="95" ht="21" customHeight="1">
      <c r="A95" s="15" t="n"/>
      <c r="B95" s="15" t="n"/>
      <c r="C95" s="15" t="n"/>
      <c r="D95" s="16" t="n"/>
      <c r="E95" s="16" t="n"/>
      <c r="F95" s="16" t="n"/>
      <c r="G95" s="17" t="n"/>
      <c r="H95" s="17" t="n"/>
      <c r="I95" s="21">
        <f>IF(A95="","",IF(H95&lt;&gt;"",H95,G95))</f>
        <v/>
      </c>
      <c r="J95" s="15" t="n"/>
      <c r="K95" s="21">
        <f>IF(A95="","",IFERROR(_xlfn.XLOOKUP(A95,Versions!$H$2:$H$201,Versions!$D$2:$D$201,""),""))</f>
        <v/>
      </c>
      <c r="L95" s="11">
        <f>IF(A95="","",IFERROR(_xlfn.XLOOKUP(A95,Versions!$H$2:$H$201,Versions!$C$2:$C$201,""),""))</f>
        <v/>
      </c>
      <c r="M95" s="22">
        <f>IF(A95="","",IFERROR(_xlfn.XLOOKUP(A95,Versions!$H$2:$H$201,Versions!$E$2:$E$201,""),""))</f>
        <v/>
      </c>
      <c r="N95" s="23">
        <f>IF(OR(A95="",I95="",J95="Accepté",J95="Annulé"),"",I95-'Paramètres'!$B$2)</f>
        <v/>
      </c>
      <c r="O95" s="15" t="n"/>
      <c r="P95" s="17" t="n"/>
      <c r="Q95" s="21">
        <f>IF(OR(A95="",I95="",J95="Accepté",J95="Annulé"),"",IF(P95="",I95-'Paramètres'!$B$3,MAX(P95+'Paramètres'!$B$4,I95-'Paramètres'!$B$3)))</f>
        <v/>
      </c>
      <c r="R95" s="11">
        <f>IF(A95="","",IF(COUNTIF($A$2:$A$151,A95)&gt;1,"Identifiant en double",IF(OR(D95="",E95="",G95="",J95=""),"À compléter",IF(AND(OR(J95="Envoyé",J95="À corriger",J95="Accepté"),K95=""),"Version courante absente","OK"))))</f>
        <v/>
      </c>
      <c r="U95">
        <f>'Paramètres'!G95</f>
        <v/>
      </c>
      <c r="V95">
        <f>'Paramètres'!F95</f>
        <v/>
      </c>
      <c r="W95">
        <f>'Paramètres'!D95</f>
        <v/>
      </c>
      <c r="X95">
        <f>'Paramètres'!E95</f>
        <v/>
      </c>
    </row>
    <row r="96" ht="21" customHeight="1">
      <c r="A96" s="15" t="n"/>
      <c r="B96" s="15" t="n"/>
      <c r="C96" s="15" t="n"/>
      <c r="D96" s="16" t="n"/>
      <c r="E96" s="16" t="n"/>
      <c r="F96" s="16" t="n"/>
      <c r="G96" s="17" t="n"/>
      <c r="H96" s="17" t="n"/>
      <c r="I96" s="18">
        <f>IF(A96="","",IF(H96&lt;&gt;"",H96,G96))</f>
        <v/>
      </c>
      <c r="J96" s="15" t="n"/>
      <c r="K96" s="18">
        <f>IF(A96="","",IFERROR(_xlfn.XLOOKUP(A96,Versions!$H$2:$H$201,Versions!$D$2:$D$201,""),""))</f>
        <v/>
      </c>
      <c r="L96" s="13">
        <f>IF(A96="","",IFERROR(_xlfn.XLOOKUP(A96,Versions!$H$2:$H$201,Versions!$C$2:$C$201,""),""))</f>
        <v/>
      </c>
      <c r="M96" s="19">
        <f>IF(A96="","",IFERROR(_xlfn.XLOOKUP(A96,Versions!$H$2:$H$201,Versions!$E$2:$E$201,""),""))</f>
        <v/>
      </c>
      <c r="N96" s="20">
        <f>IF(OR(A96="",I96="",J96="Accepté",J96="Annulé"),"",I96-'Paramètres'!$B$2)</f>
        <v/>
      </c>
      <c r="O96" s="15" t="n"/>
      <c r="P96" s="17" t="n"/>
      <c r="Q96" s="18">
        <f>IF(OR(A96="",I96="",J96="Accepté",J96="Annulé"),"",IF(P96="",I96-'Paramètres'!$B$3,MAX(P96+'Paramètres'!$B$4,I96-'Paramètres'!$B$3)))</f>
        <v/>
      </c>
      <c r="R96" s="13">
        <f>IF(A96="","",IF(COUNTIF($A$2:$A$151,A96)&gt;1,"Identifiant en double",IF(OR(D96="",E96="",G96="",J96=""),"À compléter",IF(AND(OR(J96="Envoyé",J96="À corriger",J96="Accepté"),K96=""),"Version courante absente","OK"))))</f>
        <v/>
      </c>
      <c r="U96">
        <f>'Paramètres'!G96</f>
        <v/>
      </c>
      <c r="V96">
        <f>'Paramètres'!F96</f>
        <v/>
      </c>
      <c r="W96">
        <f>'Paramètres'!D96</f>
        <v/>
      </c>
      <c r="X96">
        <f>'Paramètres'!E96</f>
        <v/>
      </c>
    </row>
    <row r="97" ht="21" customHeight="1">
      <c r="A97" s="15" t="n"/>
      <c r="B97" s="15" t="n"/>
      <c r="C97" s="15" t="n"/>
      <c r="D97" s="16" t="n"/>
      <c r="E97" s="16" t="n"/>
      <c r="F97" s="16" t="n"/>
      <c r="G97" s="17" t="n"/>
      <c r="H97" s="17" t="n"/>
      <c r="I97" s="21">
        <f>IF(A97="","",IF(H97&lt;&gt;"",H97,G97))</f>
        <v/>
      </c>
      <c r="J97" s="15" t="n"/>
      <c r="K97" s="21">
        <f>IF(A97="","",IFERROR(_xlfn.XLOOKUP(A97,Versions!$H$2:$H$201,Versions!$D$2:$D$201,""),""))</f>
        <v/>
      </c>
      <c r="L97" s="11">
        <f>IF(A97="","",IFERROR(_xlfn.XLOOKUP(A97,Versions!$H$2:$H$201,Versions!$C$2:$C$201,""),""))</f>
        <v/>
      </c>
      <c r="M97" s="22">
        <f>IF(A97="","",IFERROR(_xlfn.XLOOKUP(A97,Versions!$H$2:$H$201,Versions!$E$2:$E$201,""),""))</f>
        <v/>
      </c>
      <c r="N97" s="23">
        <f>IF(OR(A97="",I97="",J97="Accepté",J97="Annulé"),"",I97-'Paramètres'!$B$2)</f>
        <v/>
      </c>
      <c r="O97" s="15" t="n"/>
      <c r="P97" s="17" t="n"/>
      <c r="Q97" s="21">
        <f>IF(OR(A97="",I97="",J97="Accepté",J97="Annulé"),"",IF(P97="",I97-'Paramètres'!$B$3,MAX(P97+'Paramètres'!$B$4,I97-'Paramètres'!$B$3)))</f>
        <v/>
      </c>
      <c r="R97" s="11">
        <f>IF(A97="","",IF(COUNTIF($A$2:$A$151,A97)&gt;1,"Identifiant en double",IF(OR(D97="",E97="",G97="",J97=""),"À compléter",IF(AND(OR(J97="Envoyé",J97="À corriger",J97="Accepté"),K97=""),"Version courante absente","OK"))))</f>
        <v/>
      </c>
      <c r="U97">
        <f>'Paramètres'!G97</f>
        <v/>
      </c>
      <c r="V97">
        <f>'Paramètres'!F97</f>
        <v/>
      </c>
      <c r="W97">
        <f>'Paramètres'!D97</f>
        <v/>
      </c>
      <c r="X97">
        <f>'Paramètres'!E97</f>
        <v/>
      </c>
    </row>
    <row r="98" ht="21" customHeight="1">
      <c r="A98" s="15" t="n"/>
      <c r="B98" s="15" t="n"/>
      <c r="C98" s="15" t="n"/>
      <c r="D98" s="16" t="n"/>
      <c r="E98" s="16" t="n"/>
      <c r="F98" s="16" t="n"/>
      <c r="G98" s="17" t="n"/>
      <c r="H98" s="17" t="n"/>
      <c r="I98" s="18">
        <f>IF(A98="","",IF(H98&lt;&gt;"",H98,G98))</f>
        <v/>
      </c>
      <c r="J98" s="15" t="n"/>
      <c r="K98" s="18">
        <f>IF(A98="","",IFERROR(_xlfn.XLOOKUP(A98,Versions!$H$2:$H$201,Versions!$D$2:$D$201,""),""))</f>
        <v/>
      </c>
      <c r="L98" s="13">
        <f>IF(A98="","",IFERROR(_xlfn.XLOOKUP(A98,Versions!$H$2:$H$201,Versions!$C$2:$C$201,""),""))</f>
        <v/>
      </c>
      <c r="M98" s="19">
        <f>IF(A98="","",IFERROR(_xlfn.XLOOKUP(A98,Versions!$H$2:$H$201,Versions!$E$2:$E$201,""),""))</f>
        <v/>
      </c>
      <c r="N98" s="20">
        <f>IF(OR(A98="",I98="",J98="Accepté",J98="Annulé"),"",I98-'Paramètres'!$B$2)</f>
        <v/>
      </c>
      <c r="O98" s="15" t="n"/>
      <c r="P98" s="17" t="n"/>
      <c r="Q98" s="18">
        <f>IF(OR(A98="",I98="",J98="Accepté",J98="Annulé"),"",IF(P98="",I98-'Paramètres'!$B$3,MAX(P98+'Paramètres'!$B$4,I98-'Paramètres'!$B$3)))</f>
        <v/>
      </c>
      <c r="R98" s="13">
        <f>IF(A98="","",IF(COUNTIF($A$2:$A$151,A98)&gt;1,"Identifiant en double",IF(OR(D98="",E98="",G98="",J98=""),"À compléter",IF(AND(OR(J98="Envoyé",J98="À corriger",J98="Accepté"),K98=""),"Version courante absente","OK"))))</f>
        <v/>
      </c>
      <c r="U98">
        <f>'Paramètres'!G98</f>
        <v/>
      </c>
      <c r="V98">
        <f>'Paramètres'!F98</f>
        <v/>
      </c>
      <c r="W98">
        <f>'Paramètres'!D98</f>
        <v/>
      </c>
      <c r="X98">
        <f>'Paramètres'!E98</f>
        <v/>
      </c>
    </row>
    <row r="99" ht="21" customHeight="1">
      <c r="A99" s="15" t="n"/>
      <c r="B99" s="15" t="n"/>
      <c r="C99" s="15" t="n"/>
      <c r="D99" s="16" t="n"/>
      <c r="E99" s="16" t="n"/>
      <c r="F99" s="16" t="n"/>
      <c r="G99" s="17" t="n"/>
      <c r="H99" s="17" t="n"/>
      <c r="I99" s="21">
        <f>IF(A99="","",IF(H99&lt;&gt;"",H99,G99))</f>
        <v/>
      </c>
      <c r="J99" s="15" t="n"/>
      <c r="K99" s="21">
        <f>IF(A99="","",IFERROR(_xlfn.XLOOKUP(A99,Versions!$H$2:$H$201,Versions!$D$2:$D$201,""),""))</f>
        <v/>
      </c>
      <c r="L99" s="11">
        <f>IF(A99="","",IFERROR(_xlfn.XLOOKUP(A99,Versions!$H$2:$H$201,Versions!$C$2:$C$201,""),""))</f>
        <v/>
      </c>
      <c r="M99" s="22">
        <f>IF(A99="","",IFERROR(_xlfn.XLOOKUP(A99,Versions!$H$2:$H$201,Versions!$E$2:$E$201,""),""))</f>
        <v/>
      </c>
      <c r="N99" s="23">
        <f>IF(OR(A99="",I99="",J99="Accepté",J99="Annulé"),"",I99-'Paramètres'!$B$2)</f>
        <v/>
      </c>
      <c r="O99" s="15" t="n"/>
      <c r="P99" s="17" t="n"/>
      <c r="Q99" s="21">
        <f>IF(OR(A99="",I99="",J99="Accepté",J99="Annulé"),"",IF(P99="",I99-'Paramètres'!$B$3,MAX(P99+'Paramètres'!$B$4,I99-'Paramètres'!$B$3)))</f>
        <v/>
      </c>
      <c r="R99" s="11">
        <f>IF(A99="","",IF(COUNTIF($A$2:$A$151,A99)&gt;1,"Identifiant en double",IF(OR(D99="",E99="",G99="",J99=""),"À compléter",IF(AND(OR(J99="Envoyé",J99="À corriger",J99="Accepté"),K99=""),"Version courante absente","OK"))))</f>
        <v/>
      </c>
      <c r="U99">
        <f>'Paramètres'!G99</f>
        <v/>
      </c>
      <c r="V99">
        <f>'Paramètres'!F99</f>
        <v/>
      </c>
      <c r="W99">
        <f>'Paramètres'!D99</f>
        <v/>
      </c>
      <c r="X99">
        <f>'Paramètres'!E99</f>
        <v/>
      </c>
    </row>
    <row r="100" ht="21" customHeight="1">
      <c r="A100" s="15" t="n"/>
      <c r="B100" s="15" t="n"/>
      <c r="C100" s="15" t="n"/>
      <c r="D100" s="16" t="n"/>
      <c r="E100" s="16" t="n"/>
      <c r="F100" s="16" t="n"/>
      <c r="G100" s="17" t="n"/>
      <c r="H100" s="17" t="n"/>
      <c r="I100" s="18">
        <f>IF(A100="","",IF(H100&lt;&gt;"",H100,G100))</f>
        <v/>
      </c>
      <c r="J100" s="15" t="n"/>
      <c r="K100" s="18">
        <f>IF(A100="","",IFERROR(_xlfn.XLOOKUP(A100,Versions!$H$2:$H$201,Versions!$D$2:$D$201,""),""))</f>
        <v/>
      </c>
      <c r="L100" s="13">
        <f>IF(A100="","",IFERROR(_xlfn.XLOOKUP(A100,Versions!$H$2:$H$201,Versions!$C$2:$C$201,""),""))</f>
        <v/>
      </c>
      <c r="M100" s="19">
        <f>IF(A100="","",IFERROR(_xlfn.XLOOKUP(A100,Versions!$H$2:$H$201,Versions!$E$2:$E$201,""),""))</f>
        <v/>
      </c>
      <c r="N100" s="20">
        <f>IF(OR(A100="",I100="",J100="Accepté",J100="Annulé"),"",I100-'Paramètres'!$B$2)</f>
        <v/>
      </c>
      <c r="O100" s="15" t="n"/>
      <c r="P100" s="17" t="n"/>
      <c r="Q100" s="18">
        <f>IF(OR(A100="",I100="",J100="Accepté",J100="Annulé"),"",IF(P100="",I100-'Paramètres'!$B$3,MAX(P100+'Paramètres'!$B$4,I100-'Paramètres'!$B$3)))</f>
        <v/>
      </c>
      <c r="R100" s="13">
        <f>IF(A100="","",IF(COUNTIF($A$2:$A$151,A100)&gt;1,"Identifiant en double",IF(OR(D100="",E100="",G100="",J100=""),"À compléter",IF(AND(OR(J100="Envoyé",J100="À corriger",J100="Accepté"),K100=""),"Version courante absente","OK"))))</f>
        <v/>
      </c>
      <c r="U100">
        <f>'Paramètres'!G100</f>
        <v/>
      </c>
      <c r="V100">
        <f>'Paramètres'!F100</f>
        <v/>
      </c>
      <c r="W100">
        <f>'Paramètres'!D100</f>
        <v/>
      </c>
      <c r="X100">
        <f>'Paramètres'!E100</f>
        <v/>
      </c>
    </row>
    <row r="101" ht="21" customHeight="1">
      <c r="A101" s="15" t="n"/>
      <c r="B101" s="15" t="n"/>
      <c r="C101" s="15" t="n"/>
      <c r="D101" s="16" t="n"/>
      <c r="E101" s="16" t="n"/>
      <c r="F101" s="16" t="n"/>
      <c r="G101" s="17" t="n"/>
      <c r="H101" s="17" t="n"/>
      <c r="I101" s="21">
        <f>IF(A101="","",IF(H101&lt;&gt;"",H101,G101))</f>
        <v/>
      </c>
      <c r="J101" s="15" t="n"/>
      <c r="K101" s="21">
        <f>IF(A101="","",IFERROR(_xlfn.XLOOKUP(A101,Versions!$H$2:$H$201,Versions!$D$2:$D$201,""),""))</f>
        <v/>
      </c>
      <c r="L101" s="11">
        <f>IF(A101="","",IFERROR(_xlfn.XLOOKUP(A101,Versions!$H$2:$H$201,Versions!$C$2:$C$201,""),""))</f>
        <v/>
      </c>
      <c r="M101" s="22">
        <f>IF(A101="","",IFERROR(_xlfn.XLOOKUP(A101,Versions!$H$2:$H$201,Versions!$E$2:$E$201,""),""))</f>
        <v/>
      </c>
      <c r="N101" s="23">
        <f>IF(OR(A101="",I101="",J101="Accepté",J101="Annulé"),"",I101-'Paramètres'!$B$2)</f>
        <v/>
      </c>
      <c r="O101" s="15" t="n"/>
      <c r="P101" s="17" t="n"/>
      <c r="Q101" s="21">
        <f>IF(OR(A101="",I101="",J101="Accepté",J101="Annulé"),"",IF(P101="",I101-'Paramètres'!$B$3,MAX(P101+'Paramètres'!$B$4,I101-'Paramètres'!$B$3)))</f>
        <v/>
      </c>
      <c r="R101" s="11">
        <f>IF(A101="","",IF(COUNTIF($A$2:$A$151,A101)&gt;1,"Identifiant en double",IF(OR(D101="",E101="",G101="",J101=""),"À compléter",IF(AND(OR(J101="Envoyé",J101="À corriger",J101="Accepté"),K101=""),"Version courante absente","OK"))))</f>
        <v/>
      </c>
      <c r="U101">
        <f>'Paramètres'!G101</f>
        <v/>
      </c>
      <c r="V101">
        <f>'Paramètres'!F101</f>
        <v/>
      </c>
      <c r="W101">
        <f>'Paramètres'!D101</f>
        <v/>
      </c>
      <c r="X101">
        <f>'Paramètres'!E101</f>
        <v/>
      </c>
    </row>
    <row r="102" ht="21" customHeight="1">
      <c r="A102" s="15" t="n"/>
      <c r="B102" s="15" t="n"/>
      <c r="C102" s="15" t="n"/>
      <c r="D102" s="16" t="n"/>
      <c r="E102" s="16" t="n"/>
      <c r="F102" s="16" t="n"/>
      <c r="G102" s="17" t="n"/>
      <c r="H102" s="17" t="n"/>
      <c r="I102" s="18">
        <f>IF(A102="","",IF(H102&lt;&gt;"",H102,G102))</f>
        <v/>
      </c>
      <c r="J102" s="15" t="n"/>
      <c r="K102" s="18">
        <f>IF(A102="","",IFERROR(_xlfn.XLOOKUP(A102,Versions!$H$2:$H$201,Versions!$D$2:$D$201,""),""))</f>
        <v/>
      </c>
      <c r="L102" s="13">
        <f>IF(A102="","",IFERROR(_xlfn.XLOOKUP(A102,Versions!$H$2:$H$201,Versions!$C$2:$C$201,""),""))</f>
        <v/>
      </c>
      <c r="M102" s="19">
        <f>IF(A102="","",IFERROR(_xlfn.XLOOKUP(A102,Versions!$H$2:$H$201,Versions!$E$2:$E$201,""),""))</f>
        <v/>
      </c>
      <c r="N102" s="20">
        <f>IF(OR(A102="",I102="",J102="Accepté",J102="Annulé"),"",I102-'Paramètres'!$B$2)</f>
        <v/>
      </c>
      <c r="O102" s="15" t="n"/>
      <c r="P102" s="17" t="n"/>
      <c r="Q102" s="18">
        <f>IF(OR(A102="",I102="",J102="Accepté",J102="Annulé"),"",IF(P102="",I102-'Paramètres'!$B$3,MAX(P102+'Paramètres'!$B$4,I102-'Paramètres'!$B$3)))</f>
        <v/>
      </c>
      <c r="R102" s="13">
        <f>IF(A102="","",IF(COUNTIF($A$2:$A$151,A102)&gt;1,"Identifiant en double",IF(OR(D102="",E102="",G102="",J102=""),"À compléter",IF(AND(OR(J102="Envoyé",J102="À corriger",J102="Accepté"),K102=""),"Version courante absente","OK"))))</f>
        <v/>
      </c>
      <c r="U102">
        <f>'Paramètres'!G102</f>
        <v/>
      </c>
      <c r="V102">
        <f>'Paramètres'!F102</f>
        <v/>
      </c>
      <c r="W102">
        <f>'Paramètres'!D102</f>
        <v/>
      </c>
      <c r="X102">
        <f>'Paramètres'!E102</f>
        <v/>
      </c>
    </row>
    <row r="103" ht="21" customHeight="1">
      <c r="A103" s="15" t="n"/>
      <c r="B103" s="15" t="n"/>
      <c r="C103" s="15" t="n"/>
      <c r="D103" s="16" t="n"/>
      <c r="E103" s="16" t="n"/>
      <c r="F103" s="16" t="n"/>
      <c r="G103" s="17" t="n"/>
      <c r="H103" s="17" t="n"/>
      <c r="I103" s="21">
        <f>IF(A103="","",IF(H103&lt;&gt;"",H103,G103))</f>
        <v/>
      </c>
      <c r="J103" s="15" t="n"/>
      <c r="K103" s="21">
        <f>IF(A103="","",IFERROR(_xlfn.XLOOKUP(A103,Versions!$H$2:$H$201,Versions!$D$2:$D$201,""),""))</f>
        <v/>
      </c>
      <c r="L103" s="11">
        <f>IF(A103="","",IFERROR(_xlfn.XLOOKUP(A103,Versions!$H$2:$H$201,Versions!$C$2:$C$201,""),""))</f>
        <v/>
      </c>
      <c r="M103" s="22">
        <f>IF(A103="","",IFERROR(_xlfn.XLOOKUP(A103,Versions!$H$2:$H$201,Versions!$E$2:$E$201,""),""))</f>
        <v/>
      </c>
      <c r="N103" s="23">
        <f>IF(OR(A103="",I103="",J103="Accepté",J103="Annulé"),"",I103-'Paramètres'!$B$2)</f>
        <v/>
      </c>
      <c r="O103" s="15" t="n"/>
      <c r="P103" s="17" t="n"/>
      <c r="Q103" s="21">
        <f>IF(OR(A103="",I103="",J103="Accepté",J103="Annulé"),"",IF(P103="",I103-'Paramètres'!$B$3,MAX(P103+'Paramètres'!$B$4,I103-'Paramètres'!$B$3)))</f>
        <v/>
      </c>
      <c r="R103" s="11">
        <f>IF(A103="","",IF(COUNTIF($A$2:$A$151,A103)&gt;1,"Identifiant en double",IF(OR(D103="",E103="",G103="",J103=""),"À compléter",IF(AND(OR(J103="Envoyé",J103="À corriger",J103="Accepté"),K103=""),"Version courante absente","OK"))))</f>
        <v/>
      </c>
      <c r="U103">
        <f>'Paramètres'!G103</f>
        <v/>
      </c>
      <c r="V103">
        <f>'Paramètres'!F103</f>
        <v/>
      </c>
      <c r="W103">
        <f>'Paramètres'!D103</f>
        <v/>
      </c>
      <c r="X103">
        <f>'Paramètres'!E103</f>
        <v/>
      </c>
    </row>
    <row r="104" ht="21" customHeight="1">
      <c r="A104" s="15" t="n"/>
      <c r="B104" s="15" t="n"/>
      <c r="C104" s="15" t="n"/>
      <c r="D104" s="16" t="n"/>
      <c r="E104" s="16" t="n"/>
      <c r="F104" s="16" t="n"/>
      <c r="G104" s="17" t="n"/>
      <c r="H104" s="17" t="n"/>
      <c r="I104" s="18">
        <f>IF(A104="","",IF(H104&lt;&gt;"",H104,G104))</f>
        <v/>
      </c>
      <c r="J104" s="15" t="n"/>
      <c r="K104" s="18">
        <f>IF(A104="","",IFERROR(_xlfn.XLOOKUP(A104,Versions!$H$2:$H$201,Versions!$D$2:$D$201,""),""))</f>
        <v/>
      </c>
      <c r="L104" s="13">
        <f>IF(A104="","",IFERROR(_xlfn.XLOOKUP(A104,Versions!$H$2:$H$201,Versions!$C$2:$C$201,""),""))</f>
        <v/>
      </c>
      <c r="M104" s="19">
        <f>IF(A104="","",IFERROR(_xlfn.XLOOKUP(A104,Versions!$H$2:$H$201,Versions!$E$2:$E$201,""),""))</f>
        <v/>
      </c>
      <c r="N104" s="20">
        <f>IF(OR(A104="",I104="",J104="Accepté",J104="Annulé"),"",I104-'Paramètres'!$B$2)</f>
        <v/>
      </c>
      <c r="O104" s="15" t="n"/>
      <c r="P104" s="17" t="n"/>
      <c r="Q104" s="18">
        <f>IF(OR(A104="",I104="",J104="Accepté",J104="Annulé"),"",IF(P104="",I104-'Paramètres'!$B$3,MAX(P104+'Paramètres'!$B$4,I104-'Paramètres'!$B$3)))</f>
        <v/>
      </c>
      <c r="R104" s="13">
        <f>IF(A104="","",IF(COUNTIF($A$2:$A$151,A104)&gt;1,"Identifiant en double",IF(OR(D104="",E104="",G104="",J104=""),"À compléter",IF(AND(OR(J104="Envoyé",J104="À corriger",J104="Accepté"),K104=""),"Version courante absente","OK"))))</f>
        <v/>
      </c>
      <c r="U104">
        <f>'Paramètres'!G104</f>
        <v/>
      </c>
      <c r="V104">
        <f>'Paramètres'!F104</f>
        <v/>
      </c>
      <c r="W104">
        <f>'Paramètres'!D104</f>
        <v/>
      </c>
      <c r="X104">
        <f>'Paramètres'!E104</f>
        <v/>
      </c>
    </row>
    <row r="105" ht="21" customHeight="1">
      <c r="A105" s="15" t="n"/>
      <c r="B105" s="15" t="n"/>
      <c r="C105" s="15" t="n"/>
      <c r="D105" s="16" t="n"/>
      <c r="E105" s="16" t="n"/>
      <c r="F105" s="16" t="n"/>
      <c r="G105" s="17" t="n"/>
      <c r="H105" s="17" t="n"/>
      <c r="I105" s="21">
        <f>IF(A105="","",IF(H105&lt;&gt;"",H105,G105))</f>
        <v/>
      </c>
      <c r="J105" s="15" t="n"/>
      <c r="K105" s="21">
        <f>IF(A105="","",IFERROR(_xlfn.XLOOKUP(A105,Versions!$H$2:$H$201,Versions!$D$2:$D$201,""),""))</f>
        <v/>
      </c>
      <c r="L105" s="11">
        <f>IF(A105="","",IFERROR(_xlfn.XLOOKUP(A105,Versions!$H$2:$H$201,Versions!$C$2:$C$201,""),""))</f>
        <v/>
      </c>
      <c r="M105" s="22">
        <f>IF(A105="","",IFERROR(_xlfn.XLOOKUP(A105,Versions!$H$2:$H$201,Versions!$E$2:$E$201,""),""))</f>
        <v/>
      </c>
      <c r="N105" s="23">
        <f>IF(OR(A105="",I105="",J105="Accepté",J105="Annulé"),"",I105-'Paramètres'!$B$2)</f>
        <v/>
      </c>
      <c r="O105" s="15" t="n"/>
      <c r="P105" s="17" t="n"/>
      <c r="Q105" s="21">
        <f>IF(OR(A105="",I105="",J105="Accepté",J105="Annulé"),"",IF(P105="",I105-'Paramètres'!$B$3,MAX(P105+'Paramètres'!$B$4,I105-'Paramètres'!$B$3)))</f>
        <v/>
      </c>
      <c r="R105" s="11">
        <f>IF(A105="","",IF(COUNTIF($A$2:$A$151,A105)&gt;1,"Identifiant en double",IF(OR(D105="",E105="",G105="",J105=""),"À compléter",IF(AND(OR(J105="Envoyé",J105="À corriger",J105="Accepté"),K105=""),"Version courante absente","OK"))))</f>
        <v/>
      </c>
      <c r="U105">
        <f>'Paramètres'!G105</f>
        <v/>
      </c>
      <c r="V105">
        <f>'Paramètres'!F105</f>
        <v/>
      </c>
      <c r="W105">
        <f>'Paramètres'!D105</f>
        <v/>
      </c>
      <c r="X105">
        <f>'Paramètres'!E105</f>
        <v/>
      </c>
    </row>
    <row r="106" ht="21" customHeight="1">
      <c r="A106" s="15" t="n"/>
      <c r="B106" s="15" t="n"/>
      <c r="C106" s="15" t="n"/>
      <c r="D106" s="16" t="n"/>
      <c r="E106" s="16" t="n"/>
      <c r="F106" s="16" t="n"/>
      <c r="G106" s="17" t="n"/>
      <c r="H106" s="17" t="n"/>
      <c r="I106" s="18">
        <f>IF(A106="","",IF(H106&lt;&gt;"",H106,G106))</f>
        <v/>
      </c>
      <c r="J106" s="15" t="n"/>
      <c r="K106" s="18">
        <f>IF(A106="","",IFERROR(_xlfn.XLOOKUP(A106,Versions!$H$2:$H$201,Versions!$D$2:$D$201,""),""))</f>
        <v/>
      </c>
      <c r="L106" s="13">
        <f>IF(A106="","",IFERROR(_xlfn.XLOOKUP(A106,Versions!$H$2:$H$201,Versions!$C$2:$C$201,""),""))</f>
        <v/>
      </c>
      <c r="M106" s="19">
        <f>IF(A106="","",IFERROR(_xlfn.XLOOKUP(A106,Versions!$H$2:$H$201,Versions!$E$2:$E$201,""),""))</f>
        <v/>
      </c>
      <c r="N106" s="20">
        <f>IF(OR(A106="",I106="",J106="Accepté",J106="Annulé"),"",I106-'Paramètres'!$B$2)</f>
        <v/>
      </c>
      <c r="O106" s="15" t="n"/>
      <c r="P106" s="17" t="n"/>
      <c r="Q106" s="18">
        <f>IF(OR(A106="",I106="",J106="Accepté",J106="Annulé"),"",IF(P106="",I106-'Paramètres'!$B$3,MAX(P106+'Paramètres'!$B$4,I106-'Paramètres'!$B$3)))</f>
        <v/>
      </c>
      <c r="R106" s="13">
        <f>IF(A106="","",IF(COUNTIF($A$2:$A$151,A106)&gt;1,"Identifiant en double",IF(OR(D106="",E106="",G106="",J106=""),"À compléter",IF(AND(OR(J106="Envoyé",J106="À corriger",J106="Accepté"),K106=""),"Version courante absente","OK"))))</f>
        <v/>
      </c>
      <c r="U106">
        <f>'Paramètres'!G106</f>
        <v/>
      </c>
      <c r="V106">
        <f>'Paramètres'!F106</f>
        <v/>
      </c>
      <c r="W106">
        <f>'Paramètres'!D106</f>
        <v/>
      </c>
      <c r="X106">
        <f>'Paramètres'!E106</f>
        <v/>
      </c>
    </row>
    <row r="107" ht="21" customHeight="1">
      <c r="A107" s="15" t="n"/>
      <c r="B107" s="15" t="n"/>
      <c r="C107" s="15" t="n"/>
      <c r="D107" s="16" t="n"/>
      <c r="E107" s="16" t="n"/>
      <c r="F107" s="16" t="n"/>
      <c r="G107" s="17" t="n"/>
      <c r="H107" s="17" t="n"/>
      <c r="I107" s="21">
        <f>IF(A107="","",IF(H107&lt;&gt;"",H107,G107))</f>
        <v/>
      </c>
      <c r="J107" s="15" t="n"/>
      <c r="K107" s="21">
        <f>IF(A107="","",IFERROR(_xlfn.XLOOKUP(A107,Versions!$H$2:$H$201,Versions!$D$2:$D$201,""),""))</f>
        <v/>
      </c>
      <c r="L107" s="11">
        <f>IF(A107="","",IFERROR(_xlfn.XLOOKUP(A107,Versions!$H$2:$H$201,Versions!$C$2:$C$201,""),""))</f>
        <v/>
      </c>
      <c r="M107" s="22">
        <f>IF(A107="","",IFERROR(_xlfn.XLOOKUP(A107,Versions!$H$2:$H$201,Versions!$E$2:$E$201,""),""))</f>
        <v/>
      </c>
      <c r="N107" s="23">
        <f>IF(OR(A107="",I107="",J107="Accepté",J107="Annulé"),"",I107-'Paramètres'!$B$2)</f>
        <v/>
      </c>
      <c r="O107" s="15" t="n"/>
      <c r="P107" s="17" t="n"/>
      <c r="Q107" s="21">
        <f>IF(OR(A107="",I107="",J107="Accepté",J107="Annulé"),"",IF(P107="",I107-'Paramètres'!$B$3,MAX(P107+'Paramètres'!$B$4,I107-'Paramètres'!$B$3)))</f>
        <v/>
      </c>
      <c r="R107" s="11">
        <f>IF(A107="","",IF(COUNTIF($A$2:$A$151,A107)&gt;1,"Identifiant en double",IF(OR(D107="",E107="",G107="",J107=""),"À compléter",IF(AND(OR(J107="Envoyé",J107="À corriger",J107="Accepté"),K107=""),"Version courante absente","OK"))))</f>
        <v/>
      </c>
      <c r="U107">
        <f>'Paramètres'!G107</f>
        <v/>
      </c>
      <c r="V107">
        <f>'Paramètres'!F107</f>
        <v/>
      </c>
      <c r="W107">
        <f>'Paramètres'!D107</f>
        <v/>
      </c>
      <c r="X107">
        <f>'Paramètres'!E107</f>
        <v/>
      </c>
    </row>
    <row r="108" ht="21" customHeight="1">
      <c r="A108" s="15" t="n"/>
      <c r="B108" s="15" t="n"/>
      <c r="C108" s="15" t="n"/>
      <c r="D108" s="16" t="n"/>
      <c r="E108" s="16" t="n"/>
      <c r="F108" s="16" t="n"/>
      <c r="G108" s="17" t="n"/>
      <c r="H108" s="17" t="n"/>
      <c r="I108" s="18">
        <f>IF(A108="","",IF(H108&lt;&gt;"",H108,G108))</f>
        <v/>
      </c>
      <c r="J108" s="15" t="n"/>
      <c r="K108" s="18">
        <f>IF(A108="","",IFERROR(_xlfn.XLOOKUP(A108,Versions!$H$2:$H$201,Versions!$D$2:$D$201,""),""))</f>
        <v/>
      </c>
      <c r="L108" s="13">
        <f>IF(A108="","",IFERROR(_xlfn.XLOOKUP(A108,Versions!$H$2:$H$201,Versions!$C$2:$C$201,""),""))</f>
        <v/>
      </c>
      <c r="M108" s="19">
        <f>IF(A108="","",IFERROR(_xlfn.XLOOKUP(A108,Versions!$H$2:$H$201,Versions!$E$2:$E$201,""),""))</f>
        <v/>
      </c>
      <c r="N108" s="20">
        <f>IF(OR(A108="",I108="",J108="Accepté",J108="Annulé"),"",I108-'Paramètres'!$B$2)</f>
        <v/>
      </c>
      <c r="O108" s="15" t="n"/>
      <c r="P108" s="17" t="n"/>
      <c r="Q108" s="18">
        <f>IF(OR(A108="",I108="",J108="Accepté",J108="Annulé"),"",IF(P108="",I108-'Paramètres'!$B$3,MAX(P108+'Paramètres'!$B$4,I108-'Paramètres'!$B$3)))</f>
        <v/>
      </c>
      <c r="R108" s="13">
        <f>IF(A108="","",IF(COUNTIF($A$2:$A$151,A108)&gt;1,"Identifiant en double",IF(OR(D108="",E108="",G108="",J108=""),"À compléter",IF(AND(OR(J108="Envoyé",J108="À corriger",J108="Accepté"),K108=""),"Version courante absente","OK"))))</f>
        <v/>
      </c>
      <c r="U108">
        <f>'Paramètres'!G108</f>
        <v/>
      </c>
      <c r="V108">
        <f>'Paramètres'!F108</f>
        <v/>
      </c>
      <c r="W108">
        <f>'Paramètres'!D108</f>
        <v/>
      </c>
      <c r="X108">
        <f>'Paramètres'!E108</f>
        <v/>
      </c>
    </row>
    <row r="109" ht="21" customHeight="1">
      <c r="A109" s="15" t="n"/>
      <c r="B109" s="15" t="n"/>
      <c r="C109" s="15" t="n"/>
      <c r="D109" s="16" t="n"/>
      <c r="E109" s="16" t="n"/>
      <c r="F109" s="16" t="n"/>
      <c r="G109" s="17" t="n"/>
      <c r="H109" s="17" t="n"/>
      <c r="I109" s="21">
        <f>IF(A109="","",IF(H109&lt;&gt;"",H109,G109))</f>
        <v/>
      </c>
      <c r="J109" s="15" t="n"/>
      <c r="K109" s="21">
        <f>IF(A109="","",IFERROR(_xlfn.XLOOKUP(A109,Versions!$H$2:$H$201,Versions!$D$2:$D$201,""),""))</f>
        <v/>
      </c>
      <c r="L109" s="11">
        <f>IF(A109="","",IFERROR(_xlfn.XLOOKUP(A109,Versions!$H$2:$H$201,Versions!$C$2:$C$201,""),""))</f>
        <v/>
      </c>
      <c r="M109" s="22">
        <f>IF(A109="","",IFERROR(_xlfn.XLOOKUP(A109,Versions!$H$2:$H$201,Versions!$E$2:$E$201,""),""))</f>
        <v/>
      </c>
      <c r="N109" s="23">
        <f>IF(OR(A109="",I109="",J109="Accepté",J109="Annulé"),"",I109-'Paramètres'!$B$2)</f>
        <v/>
      </c>
      <c r="O109" s="15" t="n"/>
      <c r="P109" s="17" t="n"/>
      <c r="Q109" s="21">
        <f>IF(OR(A109="",I109="",J109="Accepté",J109="Annulé"),"",IF(P109="",I109-'Paramètres'!$B$3,MAX(P109+'Paramètres'!$B$4,I109-'Paramètres'!$B$3)))</f>
        <v/>
      </c>
      <c r="R109" s="11">
        <f>IF(A109="","",IF(COUNTIF($A$2:$A$151,A109)&gt;1,"Identifiant en double",IF(OR(D109="",E109="",G109="",J109=""),"À compléter",IF(AND(OR(J109="Envoyé",J109="À corriger",J109="Accepté"),K109=""),"Version courante absente","OK"))))</f>
        <v/>
      </c>
      <c r="U109">
        <f>'Paramètres'!G109</f>
        <v/>
      </c>
      <c r="V109">
        <f>'Paramètres'!F109</f>
        <v/>
      </c>
      <c r="W109">
        <f>'Paramètres'!D109</f>
        <v/>
      </c>
      <c r="X109">
        <f>'Paramètres'!E109</f>
        <v/>
      </c>
    </row>
    <row r="110" ht="21" customHeight="1">
      <c r="A110" s="15" t="n"/>
      <c r="B110" s="15" t="n"/>
      <c r="C110" s="15" t="n"/>
      <c r="D110" s="16" t="n"/>
      <c r="E110" s="16" t="n"/>
      <c r="F110" s="16" t="n"/>
      <c r="G110" s="17" t="n"/>
      <c r="H110" s="17" t="n"/>
      <c r="I110" s="18">
        <f>IF(A110="","",IF(H110&lt;&gt;"",H110,G110))</f>
        <v/>
      </c>
      <c r="J110" s="15" t="n"/>
      <c r="K110" s="18">
        <f>IF(A110="","",IFERROR(_xlfn.XLOOKUP(A110,Versions!$H$2:$H$201,Versions!$D$2:$D$201,""),""))</f>
        <v/>
      </c>
      <c r="L110" s="13">
        <f>IF(A110="","",IFERROR(_xlfn.XLOOKUP(A110,Versions!$H$2:$H$201,Versions!$C$2:$C$201,""),""))</f>
        <v/>
      </c>
      <c r="M110" s="19">
        <f>IF(A110="","",IFERROR(_xlfn.XLOOKUP(A110,Versions!$H$2:$H$201,Versions!$E$2:$E$201,""),""))</f>
        <v/>
      </c>
      <c r="N110" s="20">
        <f>IF(OR(A110="",I110="",J110="Accepté",J110="Annulé"),"",I110-'Paramètres'!$B$2)</f>
        <v/>
      </c>
      <c r="O110" s="15" t="n"/>
      <c r="P110" s="17" t="n"/>
      <c r="Q110" s="18">
        <f>IF(OR(A110="",I110="",J110="Accepté",J110="Annulé"),"",IF(P110="",I110-'Paramètres'!$B$3,MAX(P110+'Paramètres'!$B$4,I110-'Paramètres'!$B$3)))</f>
        <v/>
      </c>
      <c r="R110" s="13">
        <f>IF(A110="","",IF(COUNTIF($A$2:$A$151,A110)&gt;1,"Identifiant en double",IF(OR(D110="",E110="",G110="",J110=""),"À compléter",IF(AND(OR(J110="Envoyé",J110="À corriger",J110="Accepté"),K110=""),"Version courante absente","OK"))))</f>
        <v/>
      </c>
      <c r="U110">
        <f>'Paramètres'!G110</f>
        <v/>
      </c>
      <c r="V110">
        <f>'Paramètres'!F110</f>
        <v/>
      </c>
      <c r="W110">
        <f>'Paramètres'!D110</f>
        <v/>
      </c>
      <c r="X110">
        <f>'Paramètres'!E110</f>
        <v/>
      </c>
    </row>
    <row r="111" ht="21" customHeight="1">
      <c r="A111" s="15" t="n"/>
      <c r="B111" s="15" t="n"/>
      <c r="C111" s="15" t="n"/>
      <c r="D111" s="16" t="n"/>
      <c r="E111" s="16" t="n"/>
      <c r="F111" s="16" t="n"/>
      <c r="G111" s="17" t="n"/>
      <c r="H111" s="17" t="n"/>
      <c r="I111" s="21">
        <f>IF(A111="","",IF(H111&lt;&gt;"",H111,G111))</f>
        <v/>
      </c>
      <c r="J111" s="15" t="n"/>
      <c r="K111" s="21">
        <f>IF(A111="","",IFERROR(_xlfn.XLOOKUP(A111,Versions!$H$2:$H$201,Versions!$D$2:$D$201,""),""))</f>
        <v/>
      </c>
      <c r="L111" s="11">
        <f>IF(A111="","",IFERROR(_xlfn.XLOOKUP(A111,Versions!$H$2:$H$201,Versions!$C$2:$C$201,""),""))</f>
        <v/>
      </c>
      <c r="M111" s="22">
        <f>IF(A111="","",IFERROR(_xlfn.XLOOKUP(A111,Versions!$H$2:$H$201,Versions!$E$2:$E$201,""),""))</f>
        <v/>
      </c>
      <c r="N111" s="23">
        <f>IF(OR(A111="",I111="",J111="Accepté",J111="Annulé"),"",I111-'Paramètres'!$B$2)</f>
        <v/>
      </c>
      <c r="O111" s="15" t="n"/>
      <c r="P111" s="17" t="n"/>
      <c r="Q111" s="21">
        <f>IF(OR(A111="",I111="",J111="Accepté",J111="Annulé"),"",IF(P111="",I111-'Paramètres'!$B$3,MAX(P111+'Paramètres'!$B$4,I111-'Paramètres'!$B$3)))</f>
        <v/>
      </c>
      <c r="R111" s="11">
        <f>IF(A111="","",IF(COUNTIF($A$2:$A$151,A111)&gt;1,"Identifiant en double",IF(OR(D111="",E111="",G111="",J111=""),"À compléter",IF(AND(OR(J111="Envoyé",J111="À corriger",J111="Accepté"),K111=""),"Version courante absente","OK"))))</f>
        <v/>
      </c>
      <c r="U111">
        <f>'Paramètres'!G111</f>
        <v/>
      </c>
      <c r="V111">
        <f>'Paramètres'!F111</f>
        <v/>
      </c>
      <c r="W111">
        <f>'Paramètres'!D111</f>
        <v/>
      </c>
      <c r="X111">
        <f>'Paramètres'!E111</f>
        <v/>
      </c>
    </row>
    <row r="112" ht="21" customHeight="1">
      <c r="A112" s="15" t="n"/>
      <c r="B112" s="15" t="n"/>
      <c r="C112" s="15" t="n"/>
      <c r="D112" s="16" t="n"/>
      <c r="E112" s="16" t="n"/>
      <c r="F112" s="16" t="n"/>
      <c r="G112" s="17" t="n"/>
      <c r="H112" s="17" t="n"/>
      <c r="I112" s="18">
        <f>IF(A112="","",IF(H112&lt;&gt;"",H112,G112))</f>
        <v/>
      </c>
      <c r="J112" s="15" t="n"/>
      <c r="K112" s="18">
        <f>IF(A112="","",IFERROR(_xlfn.XLOOKUP(A112,Versions!$H$2:$H$201,Versions!$D$2:$D$201,""),""))</f>
        <v/>
      </c>
      <c r="L112" s="13">
        <f>IF(A112="","",IFERROR(_xlfn.XLOOKUP(A112,Versions!$H$2:$H$201,Versions!$C$2:$C$201,""),""))</f>
        <v/>
      </c>
      <c r="M112" s="19">
        <f>IF(A112="","",IFERROR(_xlfn.XLOOKUP(A112,Versions!$H$2:$H$201,Versions!$E$2:$E$201,""),""))</f>
        <v/>
      </c>
      <c r="N112" s="20">
        <f>IF(OR(A112="",I112="",J112="Accepté",J112="Annulé"),"",I112-'Paramètres'!$B$2)</f>
        <v/>
      </c>
      <c r="O112" s="15" t="n"/>
      <c r="P112" s="17" t="n"/>
      <c r="Q112" s="18">
        <f>IF(OR(A112="",I112="",J112="Accepté",J112="Annulé"),"",IF(P112="",I112-'Paramètres'!$B$3,MAX(P112+'Paramètres'!$B$4,I112-'Paramètres'!$B$3)))</f>
        <v/>
      </c>
      <c r="R112" s="13">
        <f>IF(A112="","",IF(COUNTIF($A$2:$A$151,A112)&gt;1,"Identifiant en double",IF(OR(D112="",E112="",G112="",J112=""),"À compléter",IF(AND(OR(J112="Envoyé",J112="À corriger",J112="Accepté"),K112=""),"Version courante absente","OK"))))</f>
        <v/>
      </c>
      <c r="U112">
        <f>'Paramètres'!G112</f>
        <v/>
      </c>
      <c r="V112">
        <f>'Paramètres'!F112</f>
        <v/>
      </c>
      <c r="W112">
        <f>'Paramètres'!D112</f>
        <v/>
      </c>
      <c r="X112">
        <f>'Paramètres'!E112</f>
        <v/>
      </c>
    </row>
    <row r="113" ht="21" customHeight="1">
      <c r="A113" s="15" t="n"/>
      <c r="B113" s="15" t="n"/>
      <c r="C113" s="15" t="n"/>
      <c r="D113" s="16" t="n"/>
      <c r="E113" s="16" t="n"/>
      <c r="F113" s="16" t="n"/>
      <c r="G113" s="17" t="n"/>
      <c r="H113" s="17" t="n"/>
      <c r="I113" s="21">
        <f>IF(A113="","",IF(H113&lt;&gt;"",H113,G113))</f>
        <v/>
      </c>
      <c r="J113" s="15" t="n"/>
      <c r="K113" s="21">
        <f>IF(A113="","",IFERROR(_xlfn.XLOOKUP(A113,Versions!$H$2:$H$201,Versions!$D$2:$D$201,""),""))</f>
        <v/>
      </c>
      <c r="L113" s="11">
        <f>IF(A113="","",IFERROR(_xlfn.XLOOKUP(A113,Versions!$H$2:$H$201,Versions!$C$2:$C$201,""),""))</f>
        <v/>
      </c>
      <c r="M113" s="22">
        <f>IF(A113="","",IFERROR(_xlfn.XLOOKUP(A113,Versions!$H$2:$H$201,Versions!$E$2:$E$201,""),""))</f>
        <v/>
      </c>
      <c r="N113" s="23">
        <f>IF(OR(A113="",I113="",J113="Accepté",J113="Annulé"),"",I113-'Paramètres'!$B$2)</f>
        <v/>
      </c>
      <c r="O113" s="15" t="n"/>
      <c r="P113" s="17" t="n"/>
      <c r="Q113" s="21">
        <f>IF(OR(A113="",I113="",J113="Accepté",J113="Annulé"),"",IF(P113="",I113-'Paramètres'!$B$3,MAX(P113+'Paramètres'!$B$4,I113-'Paramètres'!$B$3)))</f>
        <v/>
      </c>
      <c r="R113" s="11">
        <f>IF(A113="","",IF(COUNTIF($A$2:$A$151,A113)&gt;1,"Identifiant en double",IF(OR(D113="",E113="",G113="",J113=""),"À compléter",IF(AND(OR(J113="Envoyé",J113="À corriger",J113="Accepté"),K113=""),"Version courante absente","OK"))))</f>
        <v/>
      </c>
      <c r="U113">
        <f>'Paramètres'!G113</f>
        <v/>
      </c>
      <c r="V113">
        <f>'Paramètres'!F113</f>
        <v/>
      </c>
      <c r="W113">
        <f>'Paramètres'!D113</f>
        <v/>
      </c>
      <c r="X113">
        <f>'Paramètres'!E113</f>
        <v/>
      </c>
    </row>
    <row r="114" ht="21" customHeight="1">
      <c r="A114" s="15" t="n"/>
      <c r="B114" s="15" t="n"/>
      <c r="C114" s="15" t="n"/>
      <c r="D114" s="16" t="n"/>
      <c r="E114" s="16" t="n"/>
      <c r="F114" s="16" t="n"/>
      <c r="G114" s="17" t="n"/>
      <c r="H114" s="17" t="n"/>
      <c r="I114" s="18">
        <f>IF(A114="","",IF(H114&lt;&gt;"",H114,G114))</f>
        <v/>
      </c>
      <c r="J114" s="15" t="n"/>
      <c r="K114" s="18">
        <f>IF(A114="","",IFERROR(_xlfn.XLOOKUP(A114,Versions!$H$2:$H$201,Versions!$D$2:$D$201,""),""))</f>
        <v/>
      </c>
      <c r="L114" s="13">
        <f>IF(A114="","",IFERROR(_xlfn.XLOOKUP(A114,Versions!$H$2:$H$201,Versions!$C$2:$C$201,""),""))</f>
        <v/>
      </c>
      <c r="M114" s="19">
        <f>IF(A114="","",IFERROR(_xlfn.XLOOKUP(A114,Versions!$H$2:$H$201,Versions!$E$2:$E$201,""),""))</f>
        <v/>
      </c>
      <c r="N114" s="20">
        <f>IF(OR(A114="",I114="",J114="Accepté",J114="Annulé"),"",I114-'Paramètres'!$B$2)</f>
        <v/>
      </c>
      <c r="O114" s="15" t="n"/>
      <c r="P114" s="17" t="n"/>
      <c r="Q114" s="18">
        <f>IF(OR(A114="",I114="",J114="Accepté",J114="Annulé"),"",IF(P114="",I114-'Paramètres'!$B$3,MAX(P114+'Paramètres'!$B$4,I114-'Paramètres'!$B$3)))</f>
        <v/>
      </c>
      <c r="R114" s="13">
        <f>IF(A114="","",IF(COUNTIF($A$2:$A$151,A114)&gt;1,"Identifiant en double",IF(OR(D114="",E114="",G114="",J114=""),"À compléter",IF(AND(OR(J114="Envoyé",J114="À corriger",J114="Accepté"),K114=""),"Version courante absente","OK"))))</f>
        <v/>
      </c>
      <c r="U114">
        <f>'Paramètres'!G114</f>
        <v/>
      </c>
      <c r="V114">
        <f>'Paramètres'!F114</f>
        <v/>
      </c>
      <c r="W114">
        <f>'Paramètres'!D114</f>
        <v/>
      </c>
      <c r="X114">
        <f>'Paramètres'!E114</f>
        <v/>
      </c>
    </row>
    <row r="115" ht="21" customHeight="1">
      <c r="A115" s="15" t="n"/>
      <c r="B115" s="15" t="n"/>
      <c r="C115" s="15" t="n"/>
      <c r="D115" s="16" t="n"/>
      <c r="E115" s="16" t="n"/>
      <c r="F115" s="16" t="n"/>
      <c r="G115" s="17" t="n"/>
      <c r="H115" s="17" t="n"/>
      <c r="I115" s="21">
        <f>IF(A115="","",IF(H115&lt;&gt;"",H115,G115))</f>
        <v/>
      </c>
      <c r="J115" s="15" t="n"/>
      <c r="K115" s="21">
        <f>IF(A115="","",IFERROR(_xlfn.XLOOKUP(A115,Versions!$H$2:$H$201,Versions!$D$2:$D$201,""),""))</f>
        <v/>
      </c>
      <c r="L115" s="11">
        <f>IF(A115="","",IFERROR(_xlfn.XLOOKUP(A115,Versions!$H$2:$H$201,Versions!$C$2:$C$201,""),""))</f>
        <v/>
      </c>
      <c r="M115" s="22">
        <f>IF(A115="","",IFERROR(_xlfn.XLOOKUP(A115,Versions!$H$2:$H$201,Versions!$E$2:$E$201,""),""))</f>
        <v/>
      </c>
      <c r="N115" s="23">
        <f>IF(OR(A115="",I115="",J115="Accepté",J115="Annulé"),"",I115-'Paramètres'!$B$2)</f>
        <v/>
      </c>
      <c r="O115" s="15" t="n"/>
      <c r="P115" s="17" t="n"/>
      <c r="Q115" s="21">
        <f>IF(OR(A115="",I115="",J115="Accepté",J115="Annulé"),"",IF(P115="",I115-'Paramètres'!$B$3,MAX(P115+'Paramètres'!$B$4,I115-'Paramètres'!$B$3)))</f>
        <v/>
      </c>
      <c r="R115" s="11">
        <f>IF(A115="","",IF(COUNTIF($A$2:$A$151,A115)&gt;1,"Identifiant en double",IF(OR(D115="",E115="",G115="",J115=""),"À compléter",IF(AND(OR(J115="Envoyé",J115="À corriger",J115="Accepté"),K115=""),"Version courante absente","OK"))))</f>
        <v/>
      </c>
      <c r="U115">
        <f>'Paramètres'!G115</f>
        <v/>
      </c>
      <c r="V115">
        <f>'Paramètres'!F115</f>
        <v/>
      </c>
      <c r="W115">
        <f>'Paramètres'!D115</f>
        <v/>
      </c>
      <c r="X115">
        <f>'Paramètres'!E115</f>
        <v/>
      </c>
    </row>
    <row r="116" ht="21" customHeight="1">
      <c r="A116" s="15" t="n"/>
      <c r="B116" s="15" t="n"/>
      <c r="C116" s="15" t="n"/>
      <c r="D116" s="16" t="n"/>
      <c r="E116" s="16" t="n"/>
      <c r="F116" s="16" t="n"/>
      <c r="G116" s="17" t="n"/>
      <c r="H116" s="17" t="n"/>
      <c r="I116" s="18">
        <f>IF(A116="","",IF(H116&lt;&gt;"",H116,G116))</f>
        <v/>
      </c>
      <c r="J116" s="15" t="n"/>
      <c r="K116" s="18">
        <f>IF(A116="","",IFERROR(_xlfn.XLOOKUP(A116,Versions!$H$2:$H$201,Versions!$D$2:$D$201,""),""))</f>
        <v/>
      </c>
      <c r="L116" s="13">
        <f>IF(A116="","",IFERROR(_xlfn.XLOOKUP(A116,Versions!$H$2:$H$201,Versions!$C$2:$C$201,""),""))</f>
        <v/>
      </c>
      <c r="M116" s="19">
        <f>IF(A116="","",IFERROR(_xlfn.XLOOKUP(A116,Versions!$H$2:$H$201,Versions!$E$2:$E$201,""),""))</f>
        <v/>
      </c>
      <c r="N116" s="20">
        <f>IF(OR(A116="",I116="",J116="Accepté",J116="Annulé"),"",I116-'Paramètres'!$B$2)</f>
        <v/>
      </c>
      <c r="O116" s="15" t="n"/>
      <c r="P116" s="17" t="n"/>
      <c r="Q116" s="18">
        <f>IF(OR(A116="",I116="",J116="Accepté",J116="Annulé"),"",IF(P116="",I116-'Paramètres'!$B$3,MAX(P116+'Paramètres'!$B$4,I116-'Paramètres'!$B$3)))</f>
        <v/>
      </c>
      <c r="R116" s="13">
        <f>IF(A116="","",IF(COUNTIF($A$2:$A$151,A116)&gt;1,"Identifiant en double",IF(OR(D116="",E116="",G116="",J116=""),"À compléter",IF(AND(OR(J116="Envoyé",J116="À corriger",J116="Accepté"),K116=""),"Version courante absente","OK"))))</f>
        <v/>
      </c>
      <c r="U116">
        <f>'Paramètres'!G116</f>
        <v/>
      </c>
      <c r="V116">
        <f>'Paramètres'!F116</f>
        <v/>
      </c>
      <c r="W116">
        <f>'Paramètres'!D116</f>
        <v/>
      </c>
      <c r="X116">
        <f>'Paramètres'!E116</f>
        <v/>
      </c>
    </row>
    <row r="117" ht="21" customHeight="1">
      <c r="A117" s="15" t="n"/>
      <c r="B117" s="15" t="n"/>
      <c r="C117" s="15" t="n"/>
      <c r="D117" s="16" t="n"/>
      <c r="E117" s="16" t="n"/>
      <c r="F117" s="16" t="n"/>
      <c r="G117" s="17" t="n"/>
      <c r="H117" s="17" t="n"/>
      <c r="I117" s="21">
        <f>IF(A117="","",IF(H117&lt;&gt;"",H117,G117))</f>
        <v/>
      </c>
      <c r="J117" s="15" t="n"/>
      <c r="K117" s="21">
        <f>IF(A117="","",IFERROR(_xlfn.XLOOKUP(A117,Versions!$H$2:$H$201,Versions!$D$2:$D$201,""),""))</f>
        <v/>
      </c>
      <c r="L117" s="11">
        <f>IF(A117="","",IFERROR(_xlfn.XLOOKUP(A117,Versions!$H$2:$H$201,Versions!$C$2:$C$201,""),""))</f>
        <v/>
      </c>
      <c r="M117" s="22">
        <f>IF(A117="","",IFERROR(_xlfn.XLOOKUP(A117,Versions!$H$2:$H$201,Versions!$E$2:$E$201,""),""))</f>
        <v/>
      </c>
      <c r="N117" s="23">
        <f>IF(OR(A117="",I117="",J117="Accepté",J117="Annulé"),"",I117-'Paramètres'!$B$2)</f>
        <v/>
      </c>
      <c r="O117" s="15" t="n"/>
      <c r="P117" s="17" t="n"/>
      <c r="Q117" s="21">
        <f>IF(OR(A117="",I117="",J117="Accepté",J117="Annulé"),"",IF(P117="",I117-'Paramètres'!$B$3,MAX(P117+'Paramètres'!$B$4,I117-'Paramètres'!$B$3)))</f>
        <v/>
      </c>
      <c r="R117" s="11">
        <f>IF(A117="","",IF(COUNTIF($A$2:$A$151,A117)&gt;1,"Identifiant en double",IF(OR(D117="",E117="",G117="",J117=""),"À compléter",IF(AND(OR(J117="Envoyé",J117="À corriger",J117="Accepté"),K117=""),"Version courante absente","OK"))))</f>
        <v/>
      </c>
      <c r="U117">
        <f>'Paramètres'!G117</f>
        <v/>
      </c>
      <c r="V117">
        <f>'Paramètres'!F117</f>
        <v/>
      </c>
      <c r="W117">
        <f>'Paramètres'!D117</f>
        <v/>
      </c>
      <c r="X117">
        <f>'Paramètres'!E117</f>
        <v/>
      </c>
    </row>
    <row r="118" ht="21" customHeight="1">
      <c r="A118" s="15" t="n"/>
      <c r="B118" s="15" t="n"/>
      <c r="C118" s="15" t="n"/>
      <c r="D118" s="16" t="n"/>
      <c r="E118" s="16" t="n"/>
      <c r="F118" s="16" t="n"/>
      <c r="G118" s="17" t="n"/>
      <c r="H118" s="17" t="n"/>
      <c r="I118" s="18">
        <f>IF(A118="","",IF(H118&lt;&gt;"",H118,G118))</f>
        <v/>
      </c>
      <c r="J118" s="15" t="n"/>
      <c r="K118" s="18">
        <f>IF(A118="","",IFERROR(_xlfn.XLOOKUP(A118,Versions!$H$2:$H$201,Versions!$D$2:$D$201,""),""))</f>
        <v/>
      </c>
      <c r="L118" s="13">
        <f>IF(A118="","",IFERROR(_xlfn.XLOOKUP(A118,Versions!$H$2:$H$201,Versions!$C$2:$C$201,""),""))</f>
        <v/>
      </c>
      <c r="M118" s="19">
        <f>IF(A118="","",IFERROR(_xlfn.XLOOKUP(A118,Versions!$H$2:$H$201,Versions!$E$2:$E$201,""),""))</f>
        <v/>
      </c>
      <c r="N118" s="20">
        <f>IF(OR(A118="",I118="",J118="Accepté",J118="Annulé"),"",I118-'Paramètres'!$B$2)</f>
        <v/>
      </c>
      <c r="O118" s="15" t="n"/>
      <c r="P118" s="17" t="n"/>
      <c r="Q118" s="18">
        <f>IF(OR(A118="",I118="",J118="Accepté",J118="Annulé"),"",IF(P118="",I118-'Paramètres'!$B$3,MAX(P118+'Paramètres'!$B$4,I118-'Paramètres'!$B$3)))</f>
        <v/>
      </c>
      <c r="R118" s="13">
        <f>IF(A118="","",IF(COUNTIF($A$2:$A$151,A118)&gt;1,"Identifiant en double",IF(OR(D118="",E118="",G118="",J118=""),"À compléter",IF(AND(OR(J118="Envoyé",J118="À corriger",J118="Accepté"),K118=""),"Version courante absente","OK"))))</f>
        <v/>
      </c>
      <c r="U118">
        <f>'Paramètres'!G118</f>
        <v/>
      </c>
      <c r="V118">
        <f>'Paramètres'!F118</f>
        <v/>
      </c>
      <c r="W118">
        <f>'Paramètres'!D118</f>
        <v/>
      </c>
      <c r="X118">
        <f>'Paramètres'!E118</f>
        <v/>
      </c>
    </row>
    <row r="119" ht="21" customHeight="1">
      <c r="A119" s="15" t="n"/>
      <c r="B119" s="15" t="n"/>
      <c r="C119" s="15" t="n"/>
      <c r="D119" s="16" t="n"/>
      <c r="E119" s="16" t="n"/>
      <c r="F119" s="16" t="n"/>
      <c r="G119" s="17" t="n"/>
      <c r="H119" s="17" t="n"/>
      <c r="I119" s="21">
        <f>IF(A119="","",IF(H119&lt;&gt;"",H119,G119))</f>
        <v/>
      </c>
      <c r="J119" s="15" t="n"/>
      <c r="K119" s="21">
        <f>IF(A119="","",IFERROR(_xlfn.XLOOKUP(A119,Versions!$H$2:$H$201,Versions!$D$2:$D$201,""),""))</f>
        <v/>
      </c>
      <c r="L119" s="11">
        <f>IF(A119="","",IFERROR(_xlfn.XLOOKUP(A119,Versions!$H$2:$H$201,Versions!$C$2:$C$201,""),""))</f>
        <v/>
      </c>
      <c r="M119" s="22">
        <f>IF(A119="","",IFERROR(_xlfn.XLOOKUP(A119,Versions!$H$2:$H$201,Versions!$E$2:$E$201,""),""))</f>
        <v/>
      </c>
      <c r="N119" s="23">
        <f>IF(OR(A119="",I119="",J119="Accepté",J119="Annulé"),"",I119-'Paramètres'!$B$2)</f>
        <v/>
      </c>
      <c r="O119" s="15" t="n"/>
      <c r="P119" s="17" t="n"/>
      <c r="Q119" s="21">
        <f>IF(OR(A119="",I119="",J119="Accepté",J119="Annulé"),"",IF(P119="",I119-'Paramètres'!$B$3,MAX(P119+'Paramètres'!$B$4,I119-'Paramètres'!$B$3)))</f>
        <v/>
      </c>
      <c r="R119" s="11">
        <f>IF(A119="","",IF(COUNTIF($A$2:$A$151,A119)&gt;1,"Identifiant en double",IF(OR(D119="",E119="",G119="",J119=""),"À compléter",IF(AND(OR(J119="Envoyé",J119="À corriger",J119="Accepté"),K119=""),"Version courante absente","OK"))))</f>
        <v/>
      </c>
      <c r="U119">
        <f>'Paramètres'!G119</f>
        <v/>
      </c>
      <c r="V119">
        <f>'Paramètres'!F119</f>
        <v/>
      </c>
      <c r="W119">
        <f>'Paramètres'!D119</f>
        <v/>
      </c>
      <c r="X119">
        <f>'Paramètres'!E119</f>
        <v/>
      </c>
    </row>
    <row r="120" ht="21" customHeight="1">
      <c r="A120" s="15" t="n"/>
      <c r="B120" s="15" t="n"/>
      <c r="C120" s="15" t="n"/>
      <c r="D120" s="16" t="n"/>
      <c r="E120" s="16" t="n"/>
      <c r="F120" s="16" t="n"/>
      <c r="G120" s="17" t="n"/>
      <c r="H120" s="17" t="n"/>
      <c r="I120" s="18">
        <f>IF(A120="","",IF(H120&lt;&gt;"",H120,G120))</f>
        <v/>
      </c>
      <c r="J120" s="15" t="n"/>
      <c r="K120" s="18">
        <f>IF(A120="","",IFERROR(_xlfn.XLOOKUP(A120,Versions!$H$2:$H$201,Versions!$D$2:$D$201,""),""))</f>
        <v/>
      </c>
      <c r="L120" s="13">
        <f>IF(A120="","",IFERROR(_xlfn.XLOOKUP(A120,Versions!$H$2:$H$201,Versions!$C$2:$C$201,""),""))</f>
        <v/>
      </c>
      <c r="M120" s="19">
        <f>IF(A120="","",IFERROR(_xlfn.XLOOKUP(A120,Versions!$H$2:$H$201,Versions!$E$2:$E$201,""),""))</f>
        <v/>
      </c>
      <c r="N120" s="20">
        <f>IF(OR(A120="",I120="",J120="Accepté",J120="Annulé"),"",I120-'Paramètres'!$B$2)</f>
        <v/>
      </c>
      <c r="O120" s="15" t="n"/>
      <c r="P120" s="17" t="n"/>
      <c r="Q120" s="18">
        <f>IF(OR(A120="",I120="",J120="Accepté",J120="Annulé"),"",IF(P120="",I120-'Paramètres'!$B$3,MAX(P120+'Paramètres'!$B$4,I120-'Paramètres'!$B$3)))</f>
        <v/>
      </c>
      <c r="R120" s="13">
        <f>IF(A120="","",IF(COUNTIF($A$2:$A$151,A120)&gt;1,"Identifiant en double",IF(OR(D120="",E120="",G120="",J120=""),"À compléter",IF(AND(OR(J120="Envoyé",J120="À corriger",J120="Accepté"),K120=""),"Version courante absente","OK"))))</f>
        <v/>
      </c>
      <c r="U120">
        <f>'Paramètres'!G120</f>
        <v/>
      </c>
      <c r="V120">
        <f>'Paramètres'!F120</f>
        <v/>
      </c>
      <c r="W120">
        <f>'Paramètres'!D120</f>
        <v/>
      </c>
      <c r="X120">
        <f>'Paramètres'!E120</f>
        <v/>
      </c>
    </row>
    <row r="121" ht="21" customHeight="1">
      <c r="A121" s="15" t="n"/>
      <c r="B121" s="15" t="n"/>
      <c r="C121" s="15" t="n"/>
      <c r="D121" s="16" t="n"/>
      <c r="E121" s="16" t="n"/>
      <c r="F121" s="16" t="n"/>
      <c r="G121" s="17" t="n"/>
      <c r="H121" s="17" t="n"/>
      <c r="I121" s="21">
        <f>IF(A121="","",IF(H121&lt;&gt;"",H121,G121))</f>
        <v/>
      </c>
      <c r="J121" s="15" t="n"/>
      <c r="K121" s="21">
        <f>IF(A121="","",IFERROR(_xlfn.XLOOKUP(A121,Versions!$H$2:$H$201,Versions!$D$2:$D$201,""),""))</f>
        <v/>
      </c>
      <c r="L121" s="11">
        <f>IF(A121="","",IFERROR(_xlfn.XLOOKUP(A121,Versions!$H$2:$H$201,Versions!$C$2:$C$201,""),""))</f>
        <v/>
      </c>
      <c r="M121" s="22">
        <f>IF(A121="","",IFERROR(_xlfn.XLOOKUP(A121,Versions!$H$2:$H$201,Versions!$E$2:$E$201,""),""))</f>
        <v/>
      </c>
      <c r="N121" s="23">
        <f>IF(OR(A121="",I121="",J121="Accepté",J121="Annulé"),"",I121-'Paramètres'!$B$2)</f>
        <v/>
      </c>
      <c r="O121" s="15" t="n"/>
      <c r="P121" s="17" t="n"/>
      <c r="Q121" s="21">
        <f>IF(OR(A121="",I121="",J121="Accepté",J121="Annulé"),"",IF(P121="",I121-'Paramètres'!$B$3,MAX(P121+'Paramètres'!$B$4,I121-'Paramètres'!$B$3)))</f>
        <v/>
      </c>
      <c r="R121" s="11">
        <f>IF(A121="","",IF(COUNTIF($A$2:$A$151,A121)&gt;1,"Identifiant en double",IF(OR(D121="",E121="",G121="",J121=""),"À compléter",IF(AND(OR(J121="Envoyé",J121="À corriger",J121="Accepté"),K121=""),"Version courante absente","OK"))))</f>
        <v/>
      </c>
      <c r="U121">
        <f>'Paramètres'!G121</f>
        <v/>
      </c>
      <c r="V121">
        <f>'Paramètres'!F121</f>
        <v/>
      </c>
      <c r="W121">
        <f>'Paramètres'!D121</f>
        <v/>
      </c>
      <c r="X121">
        <f>'Paramètres'!E121</f>
        <v/>
      </c>
    </row>
    <row r="122" ht="21" customHeight="1">
      <c r="A122" s="15" t="n"/>
      <c r="B122" s="15" t="n"/>
      <c r="C122" s="15" t="n"/>
      <c r="D122" s="16" t="n"/>
      <c r="E122" s="16" t="n"/>
      <c r="F122" s="16" t="n"/>
      <c r="G122" s="17" t="n"/>
      <c r="H122" s="17" t="n"/>
      <c r="I122" s="18">
        <f>IF(A122="","",IF(H122&lt;&gt;"",H122,G122))</f>
        <v/>
      </c>
      <c r="J122" s="15" t="n"/>
      <c r="K122" s="18">
        <f>IF(A122="","",IFERROR(_xlfn.XLOOKUP(A122,Versions!$H$2:$H$201,Versions!$D$2:$D$201,""),""))</f>
        <v/>
      </c>
      <c r="L122" s="13">
        <f>IF(A122="","",IFERROR(_xlfn.XLOOKUP(A122,Versions!$H$2:$H$201,Versions!$C$2:$C$201,""),""))</f>
        <v/>
      </c>
      <c r="M122" s="19">
        <f>IF(A122="","",IFERROR(_xlfn.XLOOKUP(A122,Versions!$H$2:$H$201,Versions!$E$2:$E$201,""),""))</f>
        <v/>
      </c>
      <c r="N122" s="20">
        <f>IF(OR(A122="",I122="",J122="Accepté",J122="Annulé"),"",I122-'Paramètres'!$B$2)</f>
        <v/>
      </c>
      <c r="O122" s="15" t="n"/>
      <c r="P122" s="17" t="n"/>
      <c r="Q122" s="18">
        <f>IF(OR(A122="",I122="",J122="Accepté",J122="Annulé"),"",IF(P122="",I122-'Paramètres'!$B$3,MAX(P122+'Paramètres'!$B$4,I122-'Paramètres'!$B$3)))</f>
        <v/>
      </c>
      <c r="R122" s="13">
        <f>IF(A122="","",IF(COUNTIF($A$2:$A$151,A122)&gt;1,"Identifiant en double",IF(OR(D122="",E122="",G122="",J122=""),"À compléter",IF(AND(OR(J122="Envoyé",J122="À corriger",J122="Accepté"),K122=""),"Version courante absente","OK"))))</f>
        <v/>
      </c>
      <c r="U122">
        <f>'Paramètres'!G122</f>
        <v/>
      </c>
      <c r="V122">
        <f>'Paramètres'!F122</f>
        <v/>
      </c>
      <c r="W122">
        <f>'Paramètres'!D122</f>
        <v/>
      </c>
      <c r="X122">
        <f>'Paramètres'!E122</f>
        <v/>
      </c>
    </row>
    <row r="123" ht="21" customHeight="1">
      <c r="A123" s="15" t="n"/>
      <c r="B123" s="15" t="n"/>
      <c r="C123" s="15" t="n"/>
      <c r="D123" s="16" t="n"/>
      <c r="E123" s="16" t="n"/>
      <c r="F123" s="16" t="n"/>
      <c r="G123" s="17" t="n"/>
      <c r="H123" s="17" t="n"/>
      <c r="I123" s="21">
        <f>IF(A123="","",IF(H123&lt;&gt;"",H123,G123))</f>
        <v/>
      </c>
      <c r="J123" s="15" t="n"/>
      <c r="K123" s="21">
        <f>IF(A123="","",IFERROR(_xlfn.XLOOKUP(A123,Versions!$H$2:$H$201,Versions!$D$2:$D$201,""),""))</f>
        <v/>
      </c>
      <c r="L123" s="11">
        <f>IF(A123="","",IFERROR(_xlfn.XLOOKUP(A123,Versions!$H$2:$H$201,Versions!$C$2:$C$201,""),""))</f>
        <v/>
      </c>
      <c r="M123" s="22">
        <f>IF(A123="","",IFERROR(_xlfn.XLOOKUP(A123,Versions!$H$2:$H$201,Versions!$E$2:$E$201,""),""))</f>
        <v/>
      </c>
      <c r="N123" s="23">
        <f>IF(OR(A123="",I123="",J123="Accepté",J123="Annulé"),"",I123-'Paramètres'!$B$2)</f>
        <v/>
      </c>
      <c r="O123" s="15" t="n"/>
      <c r="P123" s="17" t="n"/>
      <c r="Q123" s="21">
        <f>IF(OR(A123="",I123="",J123="Accepté",J123="Annulé"),"",IF(P123="",I123-'Paramètres'!$B$3,MAX(P123+'Paramètres'!$B$4,I123-'Paramètres'!$B$3)))</f>
        <v/>
      </c>
      <c r="R123" s="11">
        <f>IF(A123="","",IF(COUNTIF($A$2:$A$151,A123)&gt;1,"Identifiant en double",IF(OR(D123="",E123="",G123="",J123=""),"À compléter",IF(AND(OR(J123="Envoyé",J123="À corriger",J123="Accepté"),K123=""),"Version courante absente","OK"))))</f>
        <v/>
      </c>
      <c r="U123">
        <f>'Paramètres'!G123</f>
        <v/>
      </c>
      <c r="V123">
        <f>'Paramètres'!F123</f>
        <v/>
      </c>
      <c r="W123">
        <f>'Paramètres'!D123</f>
        <v/>
      </c>
      <c r="X123">
        <f>'Paramètres'!E123</f>
        <v/>
      </c>
    </row>
    <row r="124" ht="21" customHeight="1">
      <c r="A124" s="15" t="n"/>
      <c r="B124" s="15" t="n"/>
      <c r="C124" s="15" t="n"/>
      <c r="D124" s="16" t="n"/>
      <c r="E124" s="16" t="n"/>
      <c r="F124" s="16" t="n"/>
      <c r="G124" s="17" t="n"/>
      <c r="H124" s="17" t="n"/>
      <c r="I124" s="18">
        <f>IF(A124="","",IF(H124&lt;&gt;"",H124,G124))</f>
        <v/>
      </c>
      <c r="J124" s="15" t="n"/>
      <c r="K124" s="18">
        <f>IF(A124="","",IFERROR(_xlfn.XLOOKUP(A124,Versions!$H$2:$H$201,Versions!$D$2:$D$201,""),""))</f>
        <v/>
      </c>
      <c r="L124" s="13">
        <f>IF(A124="","",IFERROR(_xlfn.XLOOKUP(A124,Versions!$H$2:$H$201,Versions!$C$2:$C$201,""),""))</f>
        <v/>
      </c>
      <c r="M124" s="19">
        <f>IF(A124="","",IFERROR(_xlfn.XLOOKUP(A124,Versions!$H$2:$H$201,Versions!$E$2:$E$201,""),""))</f>
        <v/>
      </c>
      <c r="N124" s="20">
        <f>IF(OR(A124="",I124="",J124="Accepté",J124="Annulé"),"",I124-'Paramètres'!$B$2)</f>
        <v/>
      </c>
      <c r="O124" s="15" t="n"/>
      <c r="P124" s="17" t="n"/>
      <c r="Q124" s="18">
        <f>IF(OR(A124="",I124="",J124="Accepté",J124="Annulé"),"",IF(P124="",I124-'Paramètres'!$B$3,MAX(P124+'Paramètres'!$B$4,I124-'Paramètres'!$B$3)))</f>
        <v/>
      </c>
      <c r="R124" s="13">
        <f>IF(A124="","",IF(COUNTIF($A$2:$A$151,A124)&gt;1,"Identifiant en double",IF(OR(D124="",E124="",G124="",J124=""),"À compléter",IF(AND(OR(J124="Envoyé",J124="À corriger",J124="Accepté"),K124=""),"Version courante absente","OK"))))</f>
        <v/>
      </c>
      <c r="U124">
        <f>'Paramètres'!G124</f>
        <v/>
      </c>
      <c r="V124">
        <f>'Paramètres'!F124</f>
        <v/>
      </c>
      <c r="W124">
        <f>'Paramètres'!D124</f>
        <v/>
      </c>
      <c r="X124">
        <f>'Paramètres'!E124</f>
        <v/>
      </c>
    </row>
    <row r="125" ht="21" customHeight="1">
      <c r="A125" s="15" t="n"/>
      <c r="B125" s="15" t="n"/>
      <c r="C125" s="15" t="n"/>
      <c r="D125" s="16" t="n"/>
      <c r="E125" s="16" t="n"/>
      <c r="F125" s="16" t="n"/>
      <c r="G125" s="17" t="n"/>
      <c r="H125" s="17" t="n"/>
      <c r="I125" s="21">
        <f>IF(A125="","",IF(H125&lt;&gt;"",H125,G125))</f>
        <v/>
      </c>
      <c r="J125" s="15" t="n"/>
      <c r="K125" s="21">
        <f>IF(A125="","",IFERROR(_xlfn.XLOOKUP(A125,Versions!$H$2:$H$201,Versions!$D$2:$D$201,""),""))</f>
        <v/>
      </c>
      <c r="L125" s="11">
        <f>IF(A125="","",IFERROR(_xlfn.XLOOKUP(A125,Versions!$H$2:$H$201,Versions!$C$2:$C$201,""),""))</f>
        <v/>
      </c>
      <c r="M125" s="22">
        <f>IF(A125="","",IFERROR(_xlfn.XLOOKUP(A125,Versions!$H$2:$H$201,Versions!$E$2:$E$201,""),""))</f>
        <v/>
      </c>
      <c r="N125" s="23">
        <f>IF(OR(A125="",I125="",J125="Accepté",J125="Annulé"),"",I125-'Paramètres'!$B$2)</f>
        <v/>
      </c>
      <c r="O125" s="15" t="n"/>
      <c r="P125" s="17" t="n"/>
      <c r="Q125" s="21">
        <f>IF(OR(A125="",I125="",J125="Accepté",J125="Annulé"),"",IF(P125="",I125-'Paramètres'!$B$3,MAX(P125+'Paramètres'!$B$4,I125-'Paramètres'!$B$3)))</f>
        <v/>
      </c>
      <c r="R125" s="11">
        <f>IF(A125="","",IF(COUNTIF($A$2:$A$151,A125)&gt;1,"Identifiant en double",IF(OR(D125="",E125="",G125="",J125=""),"À compléter",IF(AND(OR(J125="Envoyé",J125="À corriger",J125="Accepté"),K125=""),"Version courante absente","OK"))))</f>
        <v/>
      </c>
      <c r="U125">
        <f>'Paramètres'!G125</f>
        <v/>
      </c>
      <c r="V125">
        <f>'Paramètres'!F125</f>
        <v/>
      </c>
      <c r="W125">
        <f>'Paramètres'!D125</f>
        <v/>
      </c>
      <c r="X125">
        <f>'Paramètres'!E125</f>
        <v/>
      </c>
    </row>
    <row r="126" ht="21" customHeight="1">
      <c r="A126" s="15" t="n"/>
      <c r="B126" s="15" t="n"/>
      <c r="C126" s="15" t="n"/>
      <c r="D126" s="16" t="n"/>
      <c r="E126" s="16" t="n"/>
      <c r="F126" s="16" t="n"/>
      <c r="G126" s="17" t="n"/>
      <c r="H126" s="17" t="n"/>
      <c r="I126" s="18">
        <f>IF(A126="","",IF(H126&lt;&gt;"",H126,G126))</f>
        <v/>
      </c>
      <c r="J126" s="15" t="n"/>
      <c r="K126" s="18">
        <f>IF(A126="","",IFERROR(_xlfn.XLOOKUP(A126,Versions!$H$2:$H$201,Versions!$D$2:$D$201,""),""))</f>
        <v/>
      </c>
      <c r="L126" s="13">
        <f>IF(A126="","",IFERROR(_xlfn.XLOOKUP(A126,Versions!$H$2:$H$201,Versions!$C$2:$C$201,""),""))</f>
        <v/>
      </c>
      <c r="M126" s="19">
        <f>IF(A126="","",IFERROR(_xlfn.XLOOKUP(A126,Versions!$H$2:$H$201,Versions!$E$2:$E$201,""),""))</f>
        <v/>
      </c>
      <c r="N126" s="20">
        <f>IF(OR(A126="",I126="",J126="Accepté",J126="Annulé"),"",I126-'Paramètres'!$B$2)</f>
        <v/>
      </c>
      <c r="O126" s="15" t="n"/>
      <c r="P126" s="17" t="n"/>
      <c r="Q126" s="18">
        <f>IF(OR(A126="",I126="",J126="Accepté",J126="Annulé"),"",IF(P126="",I126-'Paramètres'!$B$3,MAX(P126+'Paramètres'!$B$4,I126-'Paramètres'!$B$3)))</f>
        <v/>
      </c>
      <c r="R126" s="13">
        <f>IF(A126="","",IF(COUNTIF($A$2:$A$151,A126)&gt;1,"Identifiant en double",IF(OR(D126="",E126="",G126="",J126=""),"À compléter",IF(AND(OR(J126="Envoyé",J126="À corriger",J126="Accepté"),K126=""),"Version courante absente","OK"))))</f>
        <v/>
      </c>
      <c r="U126">
        <f>'Paramètres'!G126</f>
        <v/>
      </c>
      <c r="V126">
        <f>'Paramètres'!F126</f>
        <v/>
      </c>
      <c r="W126">
        <f>'Paramètres'!D126</f>
        <v/>
      </c>
      <c r="X126">
        <f>'Paramètres'!E126</f>
        <v/>
      </c>
    </row>
    <row r="127" ht="21" customHeight="1">
      <c r="A127" s="15" t="n"/>
      <c r="B127" s="15" t="n"/>
      <c r="C127" s="15" t="n"/>
      <c r="D127" s="16" t="n"/>
      <c r="E127" s="16" t="n"/>
      <c r="F127" s="16" t="n"/>
      <c r="G127" s="17" t="n"/>
      <c r="H127" s="17" t="n"/>
      <c r="I127" s="21">
        <f>IF(A127="","",IF(H127&lt;&gt;"",H127,G127))</f>
        <v/>
      </c>
      <c r="J127" s="15" t="n"/>
      <c r="K127" s="21">
        <f>IF(A127="","",IFERROR(_xlfn.XLOOKUP(A127,Versions!$H$2:$H$201,Versions!$D$2:$D$201,""),""))</f>
        <v/>
      </c>
      <c r="L127" s="11">
        <f>IF(A127="","",IFERROR(_xlfn.XLOOKUP(A127,Versions!$H$2:$H$201,Versions!$C$2:$C$201,""),""))</f>
        <v/>
      </c>
      <c r="M127" s="22">
        <f>IF(A127="","",IFERROR(_xlfn.XLOOKUP(A127,Versions!$H$2:$H$201,Versions!$E$2:$E$201,""),""))</f>
        <v/>
      </c>
      <c r="N127" s="23">
        <f>IF(OR(A127="",I127="",J127="Accepté",J127="Annulé"),"",I127-'Paramètres'!$B$2)</f>
        <v/>
      </c>
      <c r="O127" s="15" t="n"/>
      <c r="P127" s="17" t="n"/>
      <c r="Q127" s="21">
        <f>IF(OR(A127="",I127="",J127="Accepté",J127="Annulé"),"",IF(P127="",I127-'Paramètres'!$B$3,MAX(P127+'Paramètres'!$B$4,I127-'Paramètres'!$B$3)))</f>
        <v/>
      </c>
      <c r="R127" s="11">
        <f>IF(A127="","",IF(COUNTIF($A$2:$A$151,A127)&gt;1,"Identifiant en double",IF(OR(D127="",E127="",G127="",J127=""),"À compléter",IF(AND(OR(J127="Envoyé",J127="À corriger",J127="Accepté"),K127=""),"Version courante absente","OK"))))</f>
        <v/>
      </c>
      <c r="U127">
        <f>'Paramètres'!G127</f>
        <v/>
      </c>
      <c r="V127">
        <f>'Paramètres'!F127</f>
        <v/>
      </c>
      <c r="W127">
        <f>'Paramètres'!D127</f>
        <v/>
      </c>
      <c r="X127">
        <f>'Paramètres'!E127</f>
        <v/>
      </c>
    </row>
    <row r="128" ht="21" customHeight="1">
      <c r="A128" s="15" t="n"/>
      <c r="B128" s="15" t="n"/>
      <c r="C128" s="15" t="n"/>
      <c r="D128" s="16" t="n"/>
      <c r="E128" s="16" t="n"/>
      <c r="F128" s="16" t="n"/>
      <c r="G128" s="17" t="n"/>
      <c r="H128" s="17" t="n"/>
      <c r="I128" s="18">
        <f>IF(A128="","",IF(H128&lt;&gt;"",H128,G128))</f>
        <v/>
      </c>
      <c r="J128" s="15" t="n"/>
      <c r="K128" s="18">
        <f>IF(A128="","",IFERROR(_xlfn.XLOOKUP(A128,Versions!$H$2:$H$201,Versions!$D$2:$D$201,""),""))</f>
        <v/>
      </c>
      <c r="L128" s="13">
        <f>IF(A128="","",IFERROR(_xlfn.XLOOKUP(A128,Versions!$H$2:$H$201,Versions!$C$2:$C$201,""),""))</f>
        <v/>
      </c>
      <c r="M128" s="19">
        <f>IF(A128="","",IFERROR(_xlfn.XLOOKUP(A128,Versions!$H$2:$H$201,Versions!$E$2:$E$201,""),""))</f>
        <v/>
      </c>
      <c r="N128" s="20">
        <f>IF(OR(A128="",I128="",J128="Accepté",J128="Annulé"),"",I128-'Paramètres'!$B$2)</f>
        <v/>
      </c>
      <c r="O128" s="15" t="n"/>
      <c r="P128" s="17" t="n"/>
      <c r="Q128" s="18">
        <f>IF(OR(A128="",I128="",J128="Accepté",J128="Annulé"),"",IF(P128="",I128-'Paramètres'!$B$3,MAX(P128+'Paramètres'!$B$4,I128-'Paramètres'!$B$3)))</f>
        <v/>
      </c>
      <c r="R128" s="13">
        <f>IF(A128="","",IF(COUNTIF($A$2:$A$151,A128)&gt;1,"Identifiant en double",IF(OR(D128="",E128="",G128="",J128=""),"À compléter",IF(AND(OR(J128="Envoyé",J128="À corriger",J128="Accepté"),K128=""),"Version courante absente","OK"))))</f>
        <v/>
      </c>
      <c r="U128">
        <f>'Paramètres'!G128</f>
        <v/>
      </c>
      <c r="V128">
        <f>'Paramètres'!F128</f>
        <v/>
      </c>
      <c r="W128">
        <f>'Paramètres'!D128</f>
        <v/>
      </c>
      <c r="X128">
        <f>'Paramètres'!E128</f>
        <v/>
      </c>
    </row>
    <row r="129" ht="21" customHeight="1">
      <c r="A129" s="15" t="n"/>
      <c r="B129" s="15" t="n"/>
      <c r="C129" s="15" t="n"/>
      <c r="D129" s="16" t="n"/>
      <c r="E129" s="16" t="n"/>
      <c r="F129" s="16" t="n"/>
      <c r="G129" s="17" t="n"/>
      <c r="H129" s="17" t="n"/>
      <c r="I129" s="21">
        <f>IF(A129="","",IF(H129&lt;&gt;"",H129,G129))</f>
        <v/>
      </c>
      <c r="J129" s="15" t="n"/>
      <c r="K129" s="21">
        <f>IF(A129="","",IFERROR(_xlfn.XLOOKUP(A129,Versions!$H$2:$H$201,Versions!$D$2:$D$201,""),""))</f>
        <v/>
      </c>
      <c r="L129" s="11">
        <f>IF(A129="","",IFERROR(_xlfn.XLOOKUP(A129,Versions!$H$2:$H$201,Versions!$C$2:$C$201,""),""))</f>
        <v/>
      </c>
      <c r="M129" s="22">
        <f>IF(A129="","",IFERROR(_xlfn.XLOOKUP(A129,Versions!$H$2:$H$201,Versions!$E$2:$E$201,""),""))</f>
        <v/>
      </c>
      <c r="N129" s="23">
        <f>IF(OR(A129="",I129="",J129="Accepté",J129="Annulé"),"",I129-'Paramètres'!$B$2)</f>
        <v/>
      </c>
      <c r="O129" s="15" t="n"/>
      <c r="P129" s="17" t="n"/>
      <c r="Q129" s="21">
        <f>IF(OR(A129="",I129="",J129="Accepté",J129="Annulé"),"",IF(P129="",I129-'Paramètres'!$B$3,MAX(P129+'Paramètres'!$B$4,I129-'Paramètres'!$B$3)))</f>
        <v/>
      </c>
      <c r="R129" s="11">
        <f>IF(A129="","",IF(COUNTIF($A$2:$A$151,A129)&gt;1,"Identifiant en double",IF(OR(D129="",E129="",G129="",J129=""),"À compléter",IF(AND(OR(J129="Envoyé",J129="À corriger",J129="Accepté"),K129=""),"Version courante absente","OK"))))</f>
        <v/>
      </c>
      <c r="U129">
        <f>'Paramètres'!G129</f>
        <v/>
      </c>
      <c r="V129">
        <f>'Paramètres'!F129</f>
        <v/>
      </c>
      <c r="W129">
        <f>'Paramètres'!D129</f>
        <v/>
      </c>
      <c r="X129">
        <f>'Paramètres'!E129</f>
        <v/>
      </c>
    </row>
    <row r="130" ht="21" customHeight="1">
      <c r="A130" s="15" t="n"/>
      <c r="B130" s="15" t="n"/>
      <c r="C130" s="15" t="n"/>
      <c r="D130" s="16" t="n"/>
      <c r="E130" s="16" t="n"/>
      <c r="F130" s="16" t="n"/>
      <c r="G130" s="17" t="n"/>
      <c r="H130" s="17" t="n"/>
      <c r="I130" s="18">
        <f>IF(A130="","",IF(H130&lt;&gt;"",H130,G130))</f>
        <v/>
      </c>
      <c r="J130" s="15" t="n"/>
      <c r="K130" s="18">
        <f>IF(A130="","",IFERROR(_xlfn.XLOOKUP(A130,Versions!$H$2:$H$201,Versions!$D$2:$D$201,""),""))</f>
        <v/>
      </c>
      <c r="L130" s="13">
        <f>IF(A130="","",IFERROR(_xlfn.XLOOKUP(A130,Versions!$H$2:$H$201,Versions!$C$2:$C$201,""),""))</f>
        <v/>
      </c>
      <c r="M130" s="19">
        <f>IF(A130="","",IFERROR(_xlfn.XLOOKUP(A130,Versions!$H$2:$H$201,Versions!$E$2:$E$201,""),""))</f>
        <v/>
      </c>
      <c r="N130" s="20">
        <f>IF(OR(A130="",I130="",J130="Accepté",J130="Annulé"),"",I130-'Paramètres'!$B$2)</f>
        <v/>
      </c>
      <c r="O130" s="15" t="n"/>
      <c r="P130" s="17" t="n"/>
      <c r="Q130" s="18">
        <f>IF(OR(A130="",I130="",J130="Accepté",J130="Annulé"),"",IF(P130="",I130-'Paramètres'!$B$3,MAX(P130+'Paramètres'!$B$4,I130-'Paramètres'!$B$3)))</f>
        <v/>
      </c>
      <c r="R130" s="13">
        <f>IF(A130="","",IF(COUNTIF($A$2:$A$151,A130)&gt;1,"Identifiant en double",IF(OR(D130="",E130="",G130="",J130=""),"À compléter",IF(AND(OR(J130="Envoyé",J130="À corriger",J130="Accepté"),K130=""),"Version courante absente","OK"))))</f>
        <v/>
      </c>
      <c r="U130">
        <f>'Paramètres'!G130</f>
        <v/>
      </c>
      <c r="V130">
        <f>'Paramètres'!F130</f>
        <v/>
      </c>
      <c r="W130">
        <f>'Paramètres'!D130</f>
        <v/>
      </c>
      <c r="X130">
        <f>'Paramètres'!E130</f>
        <v/>
      </c>
    </row>
    <row r="131" ht="21" customHeight="1">
      <c r="A131" s="15" t="n"/>
      <c r="B131" s="15" t="n"/>
      <c r="C131" s="15" t="n"/>
      <c r="D131" s="16" t="n"/>
      <c r="E131" s="16" t="n"/>
      <c r="F131" s="16" t="n"/>
      <c r="G131" s="17" t="n"/>
      <c r="H131" s="17" t="n"/>
      <c r="I131" s="21">
        <f>IF(A131="","",IF(H131&lt;&gt;"",H131,G131))</f>
        <v/>
      </c>
      <c r="J131" s="15" t="n"/>
      <c r="K131" s="21">
        <f>IF(A131="","",IFERROR(_xlfn.XLOOKUP(A131,Versions!$H$2:$H$201,Versions!$D$2:$D$201,""),""))</f>
        <v/>
      </c>
      <c r="L131" s="11">
        <f>IF(A131="","",IFERROR(_xlfn.XLOOKUP(A131,Versions!$H$2:$H$201,Versions!$C$2:$C$201,""),""))</f>
        <v/>
      </c>
      <c r="M131" s="22">
        <f>IF(A131="","",IFERROR(_xlfn.XLOOKUP(A131,Versions!$H$2:$H$201,Versions!$E$2:$E$201,""),""))</f>
        <v/>
      </c>
      <c r="N131" s="23">
        <f>IF(OR(A131="",I131="",J131="Accepté",J131="Annulé"),"",I131-'Paramètres'!$B$2)</f>
        <v/>
      </c>
      <c r="O131" s="15" t="n"/>
      <c r="P131" s="17" t="n"/>
      <c r="Q131" s="21">
        <f>IF(OR(A131="",I131="",J131="Accepté",J131="Annulé"),"",IF(P131="",I131-'Paramètres'!$B$3,MAX(P131+'Paramètres'!$B$4,I131-'Paramètres'!$B$3)))</f>
        <v/>
      </c>
      <c r="R131" s="11">
        <f>IF(A131="","",IF(COUNTIF($A$2:$A$151,A131)&gt;1,"Identifiant en double",IF(OR(D131="",E131="",G131="",J131=""),"À compléter",IF(AND(OR(J131="Envoyé",J131="À corriger",J131="Accepté"),K131=""),"Version courante absente","OK"))))</f>
        <v/>
      </c>
      <c r="U131">
        <f>'Paramètres'!G131</f>
        <v/>
      </c>
      <c r="V131">
        <f>'Paramètres'!F131</f>
        <v/>
      </c>
      <c r="W131">
        <f>'Paramètres'!D131</f>
        <v/>
      </c>
      <c r="X131">
        <f>'Paramètres'!E131</f>
        <v/>
      </c>
    </row>
    <row r="132" ht="21" customHeight="1">
      <c r="A132" s="15" t="n"/>
      <c r="B132" s="15" t="n"/>
      <c r="C132" s="15" t="n"/>
      <c r="D132" s="16" t="n"/>
      <c r="E132" s="16" t="n"/>
      <c r="F132" s="16" t="n"/>
      <c r="G132" s="17" t="n"/>
      <c r="H132" s="17" t="n"/>
      <c r="I132" s="18">
        <f>IF(A132="","",IF(H132&lt;&gt;"",H132,G132))</f>
        <v/>
      </c>
      <c r="J132" s="15" t="n"/>
      <c r="K132" s="18">
        <f>IF(A132="","",IFERROR(_xlfn.XLOOKUP(A132,Versions!$H$2:$H$201,Versions!$D$2:$D$201,""),""))</f>
        <v/>
      </c>
      <c r="L132" s="13">
        <f>IF(A132="","",IFERROR(_xlfn.XLOOKUP(A132,Versions!$H$2:$H$201,Versions!$C$2:$C$201,""),""))</f>
        <v/>
      </c>
      <c r="M132" s="19">
        <f>IF(A132="","",IFERROR(_xlfn.XLOOKUP(A132,Versions!$H$2:$H$201,Versions!$E$2:$E$201,""),""))</f>
        <v/>
      </c>
      <c r="N132" s="20">
        <f>IF(OR(A132="",I132="",J132="Accepté",J132="Annulé"),"",I132-'Paramètres'!$B$2)</f>
        <v/>
      </c>
      <c r="O132" s="15" t="n"/>
      <c r="P132" s="17" t="n"/>
      <c r="Q132" s="18">
        <f>IF(OR(A132="",I132="",J132="Accepté",J132="Annulé"),"",IF(P132="",I132-'Paramètres'!$B$3,MAX(P132+'Paramètres'!$B$4,I132-'Paramètres'!$B$3)))</f>
        <v/>
      </c>
      <c r="R132" s="13">
        <f>IF(A132="","",IF(COUNTIF($A$2:$A$151,A132)&gt;1,"Identifiant en double",IF(OR(D132="",E132="",G132="",J132=""),"À compléter",IF(AND(OR(J132="Envoyé",J132="À corriger",J132="Accepté"),K132=""),"Version courante absente","OK"))))</f>
        <v/>
      </c>
      <c r="U132">
        <f>'Paramètres'!G132</f>
        <v/>
      </c>
      <c r="V132">
        <f>'Paramètres'!F132</f>
        <v/>
      </c>
      <c r="W132">
        <f>'Paramètres'!D132</f>
        <v/>
      </c>
      <c r="X132">
        <f>'Paramètres'!E132</f>
        <v/>
      </c>
    </row>
    <row r="133" ht="21" customHeight="1">
      <c r="A133" s="15" t="n"/>
      <c r="B133" s="15" t="n"/>
      <c r="C133" s="15" t="n"/>
      <c r="D133" s="16" t="n"/>
      <c r="E133" s="16" t="n"/>
      <c r="F133" s="16" t="n"/>
      <c r="G133" s="17" t="n"/>
      <c r="H133" s="17" t="n"/>
      <c r="I133" s="21">
        <f>IF(A133="","",IF(H133&lt;&gt;"",H133,G133))</f>
        <v/>
      </c>
      <c r="J133" s="15" t="n"/>
      <c r="K133" s="21">
        <f>IF(A133="","",IFERROR(_xlfn.XLOOKUP(A133,Versions!$H$2:$H$201,Versions!$D$2:$D$201,""),""))</f>
        <v/>
      </c>
      <c r="L133" s="11">
        <f>IF(A133="","",IFERROR(_xlfn.XLOOKUP(A133,Versions!$H$2:$H$201,Versions!$C$2:$C$201,""),""))</f>
        <v/>
      </c>
      <c r="M133" s="22">
        <f>IF(A133="","",IFERROR(_xlfn.XLOOKUP(A133,Versions!$H$2:$H$201,Versions!$E$2:$E$201,""),""))</f>
        <v/>
      </c>
      <c r="N133" s="23">
        <f>IF(OR(A133="",I133="",J133="Accepté",J133="Annulé"),"",I133-'Paramètres'!$B$2)</f>
        <v/>
      </c>
      <c r="O133" s="15" t="n"/>
      <c r="P133" s="17" t="n"/>
      <c r="Q133" s="21">
        <f>IF(OR(A133="",I133="",J133="Accepté",J133="Annulé"),"",IF(P133="",I133-'Paramètres'!$B$3,MAX(P133+'Paramètres'!$B$4,I133-'Paramètres'!$B$3)))</f>
        <v/>
      </c>
      <c r="R133" s="11">
        <f>IF(A133="","",IF(COUNTIF($A$2:$A$151,A133)&gt;1,"Identifiant en double",IF(OR(D133="",E133="",G133="",J133=""),"À compléter",IF(AND(OR(J133="Envoyé",J133="À corriger",J133="Accepté"),K133=""),"Version courante absente","OK"))))</f>
        <v/>
      </c>
      <c r="U133">
        <f>'Paramètres'!G133</f>
        <v/>
      </c>
      <c r="V133">
        <f>'Paramètres'!F133</f>
        <v/>
      </c>
      <c r="W133">
        <f>'Paramètres'!D133</f>
        <v/>
      </c>
      <c r="X133">
        <f>'Paramètres'!E133</f>
        <v/>
      </c>
    </row>
    <row r="134" ht="21" customHeight="1">
      <c r="A134" s="15" t="n"/>
      <c r="B134" s="15" t="n"/>
      <c r="C134" s="15" t="n"/>
      <c r="D134" s="16" t="n"/>
      <c r="E134" s="16" t="n"/>
      <c r="F134" s="16" t="n"/>
      <c r="G134" s="17" t="n"/>
      <c r="H134" s="17" t="n"/>
      <c r="I134" s="18">
        <f>IF(A134="","",IF(H134&lt;&gt;"",H134,G134))</f>
        <v/>
      </c>
      <c r="J134" s="15" t="n"/>
      <c r="K134" s="18">
        <f>IF(A134="","",IFERROR(_xlfn.XLOOKUP(A134,Versions!$H$2:$H$201,Versions!$D$2:$D$201,""),""))</f>
        <v/>
      </c>
      <c r="L134" s="13">
        <f>IF(A134="","",IFERROR(_xlfn.XLOOKUP(A134,Versions!$H$2:$H$201,Versions!$C$2:$C$201,""),""))</f>
        <v/>
      </c>
      <c r="M134" s="19">
        <f>IF(A134="","",IFERROR(_xlfn.XLOOKUP(A134,Versions!$H$2:$H$201,Versions!$E$2:$E$201,""),""))</f>
        <v/>
      </c>
      <c r="N134" s="20">
        <f>IF(OR(A134="",I134="",J134="Accepté",J134="Annulé"),"",I134-'Paramètres'!$B$2)</f>
        <v/>
      </c>
      <c r="O134" s="15" t="n"/>
      <c r="P134" s="17" t="n"/>
      <c r="Q134" s="18">
        <f>IF(OR(A134="",I134="",J134="Accepté",J134="Annulé"),"",IF(P134="",I134-'Paramètres'!$B$3,MAX(P134+'Paramètres'!$B$4,I134-'Paramètres'!$B$3)))</f>
        <v/>
      </c>
      <c r="R134" s="13">
        <f>IF(A134="","",IF(COUNTIF($A$2:$A$151,A134)&gt;1,"Identifiant en double",IF(OR(D134="",E134="",G134="",J134=""),"À compléter",IF(AND(OR(J134="Envoyé",J134="À corriger",J134="Accepté"),K134=""),"Version courante absente","OK"))))</f>
        <v/>
      </c>
      <c r="U134">
        <f>'Paramètres'!G134</f>
        <v/>
      </c>
      <c r="V134">
        <f>'Paramètres'!F134</f>
        <v/>
      </c>
      <c r="W134">
        <f>'Paramètres'!D134</f>
        <v/>
      </c>
      <c r="X134">
        <f>'Paramètres'!E134</f>
        <v/>
      </c>
    </row>
    <row r="135" ht="21" customHeight="1">
      <c r="A135" s="15" t="n"/>
      <c r="B135" s="15" t="n"/>
      <c r="C135" s="15" t="n"/>
      <c r="D135" s="16" t="n"/>
      <c r="E135" s="16" t="n"/>
      <c r="F135" s="16" t="n"/>
      <c r="G135" s="17" t="n"/>
      <c r="H135" s="17" t="n"/>
      <c r="I135" s="21">
        <f>IF(A135="","",IF(H135&lt;&gt;"",H135,G135))</f>
        <v/>
      </c>
      <c r="J135" s="15" t="n"/>
      <c r="K135" s="21">
        <f>IF(A135="","",IFERROR(_xlfn.XLOOKUP(A135,Versions!$H$2:$H$201,Versions!$D$2:$D$201,""),""))</f>
        <v/>
      </c>
      <c r="L135" s="11">
        <f>IF(A135="","",IFERROR(_xlfn.XLOOKUP(A135,Versions!$H$2:$H$201,Versions!$C$2:$C$201,""),""))</f>
        <v/>
      </c>
      <c r="M135" s="22">
        <f>IF(A135="","",IFERROR(_xlfn.XLOOKUP(A135,Versions!$H$2:$H$201,Versions!$E$2:$E$201,""),""))</f>
        <v/>
      </c>
      <c r="N135" s="23">
        <f>IF(OR(A135="",I135="",J135="Accepté",J135="Annulé"),"",I135-'Paramètres'!$B$2)</f>
        <v/>
      </c>
      <c r="O135" s="15" t="n"/>
      <c r="P135" s="17" t="n"/>
      <c r="Q135" s="21">
        <f>IF(OR(A135="",I135="",J135="Accepté",J135="Annulé"),"",IF(P135="",I135-'Paramètres'!$B$3,MAX(P135+'Paramètres'!$B$4,I135-'Paramètres'!$B$3)))</f>
        <v/>
      </c>
      <c r="R135" s="11">
        <f>IF(A135="","",IF(COUNTIF($A$2:$A$151,A135)&gt;1,"Identifiant en double",IF(OR(D135="",E135="",G135="",J135=""),"À compléter",IF(AND(OR(J135="Envoyé",J135="À corriger",J135="Accepté"),K135=""),"Version courante absente","OK"))))</f>
        <v/>
      </c>
      <c r="U135">
        <f>'Paramètres'!G135</f>
        <v/>
      </c>
      <c r="V135">
        <f>'Paramètres'!F135</f>
        <v/>
      </c>
      <c r="W135">
        <f>'Paramètres'!D135</f>
        <v/>
      </c>
      <c r="X135">
        <f>'Paramètres'!E135</f>
        <v/>
      </c>
    </row>
    <row r="136" ht="21" customHeight="1">
      <c r="A136" s="15" t="n"/>
      <c r="B136" s="15" t="n"/>
      <c r="C136" s="15" t="n"/>
      <c r="D136" s="16" t="n"/>
      <c r="E136" s="16" t="n"/>
      <c r="F136" s="16" t="n"/>
      <c r="G136" s="17" t="n"/>
      <c r="H136" s="17" t="n"/>
      <c r="I136" s="18">
        <f>IF(A136="","",IF(H136&lt;&gt;"",H136,G136))</f>
        <v/>
      </c>
      <c r="J136" s="15" t="n"/>
      <c r="K136" s="18">
        <f>IF(A136="","",IFERROR(_xlfn.XLOOKUP(A136,Versions!$H$2:$H$201,Versions!$D$2:$D$201,""),""))</f>
        <v/>
      </c>
      <c r="L136" s="13">
        <f>IF(A136="","",IFERROR(_xlfn.XLOOKUP(A136,Versions!$H$2:$H$201,Versions!$C$2:$C$201,""),""))</f>
        <v/>
      </c>
      <c r="M136" s="19">
        <f>IF(A136="","",IFERROR(_xlfn.XLOOKUP(A136,Versions!$H$2:$H$201,Versions!$E$2:$E$201,""),""))</f>
        <v/>
      </c>
      <c r="N136" s="20">
        <f>IF(OR(A136="",I136="",J136="Accepté",J136="Annulé"),"",I136-'Paramètres'!$B$2)</f>
        <v/>
      </c>
      <c r="O136" s="15" t="n"/>
      <c r="P136" s="17" t="n"/>
      <c r="Q136" s="18">
        <f>IF(OR(A136="",I136="",J136="Accepté",J136="Annulé"),"",IF(P136="",I136-'Paramètres'!$B$3,MAX(P136+'Paramètres'!$B$4,I136-'Paramètres'!$B$3)))</f>
        <v/>
      </c>
      <c r="R136" s="13">
        <f>IF(A136="","",IF(COUNTIF($A$2:$A$151,A136)&gt;1,"Identifiant en double",IF(OR(D136="",E136="",G136="",J136=""),"À compléter",IF(AND(OR(J136="Envoyé",J136="À corriger",J136="Accepté"),K136=""),"Version courante absente","OK"))))</f>
        <v/>
      </c>
      <c r="U136">
        <f>'Paramètres'!G136</f>
        <v/>
      </c>
      <c r="V136">
        <f>'Paramètres'!F136</f>
        <v/>
      </c>
      <c r="W136">
        <f>'Paramètres'!D136</f>
        <v/>
      </c>
      <c r="X136">
        <f>'Paramètres'!E136</f>
        <v/>
      </c>
    </row>
    <row r="137" ht="21" customHeight="1">
      <c r="A137" s="15" t="n"/>
      <c r="B137" s="15" t="n"/>
      <c r="C137" s="15" t="n"/>
      <c r="D137" s="16" t="n"/>
      <c r="E137" s="16" t="n"/>
      <c r="F137" s="16" t="n"/>
      <c r="G137" s="17" t="n"/>
      <c r="H137" s="17" t="n"/>
      <c r="I137" s="21">
        <f>IF(A137="","",IF(H137&lt;&gt;"",H137,G137))</f>
        <v/>
      </c>
      <c r="J137" s="15" t="n"/>
      <c r="K137" s="21">
        <f>IF(A137="","",IFERROR(_xlfn.XLOOKUP(A137,Versions!$H$2:$H$201,Versions!$D$2:$D$201,""),""))</f>
        <v/>
      </c>
      <c r="L137" s="11">
        <f>IF(A137="","",IFERROR(_xlfn.XLOOKUP(A137,Versions!$H$2:$H$201,Versions!$C$2:$C$201,""),""))</f>
        <v/>
      </c>
      <c r="M137" s="22">
        <f>IF(A137="","",IFERROR(_xlfn.XLOOKUP(A137,Versions!$H$2:$H$201,Versions!$E$2:$E$201,""),""))</f>
        <v/>
      </c>
      <c r="N137" s="23">
        <f>IF(OR(A137="",I137="",J137="Accepté",J137="Annulé"),"",I137-'Paramètres'!$B$2)</f>
        <v/>
      </c>
      <c r="O137" s="15" t="n"/>
      <c r="P137" s="17" t="n"/>
      <c r="Q137" s="21">
        <f>IF(OR(A137="",I137="",J137="Accepté",J137="Annulé"),"",IF(P137="",I137-'Paramètres'!$B$3,MAX(P137+'Paramètres'!$B$4,I137-'Paramètres'!$B$3)))</f>
        <v/>
      </c>
      <c r="R137" s="11">
        <f>IF(A137="","",IF(COUNTIF($A$2:$A$151,A137)&gt;1,"Identifiant en double",IF(OR(D137="",E137="",G137="",J137=""),"À compléter",IF(AND(OR(J137="Envoyé",J137="À corriger",J137="Accepté"),K137=""),"Version courante absente","OK"))))</f>
        <v/>
      </c>
      <c r="U137">
        <f>'Paramètres'!G137</f>
        <v/>
      </c>
      <c r="V137">
        <f>'Paramètres'!F137</f>
        <v/>
      </c>
      <c r="W137">
        <f>'Paramètres'!D137</f>
        <v/>
      </c>
      <c r="X137">
        <f>'Paramètres'!E137</f>
        <v/>
      </c>
    </row>
    <row r="138" ht="21" customHeight="1">
      <c r="A138" s="15" t="n"/>
      <c r="B138" s="15" t="n"/>
      <c r="C138" s="15" t="n"/>
      <c r="D138" s="16" t="n"/>
      <c r="E138" s="16" t="n"/>
      <c r="F138" s="16" t="n"/>
      <c r="G138" s="17" t="n"/>
      <c r="H138" s="17" t="n"/>
      <c r="I138" s="18">
        <f>IF(A138="","",IF(H138&lt;&gt;"",H138,G138))</f>
        <v/>
      </c>
      <c r="J138" s="15" t="n"/>
      <c r="K138" s="18">
        <f>IF(A138="","",IFERROR(_xlfn.XLOOKUP(A138,Versions!$H$2:$H$201,Versions!$D$2:$D$201,""),""))</f>
        <v/>
      </c>
      <c r="L138" s="13">
        <f>IF(A138="","",IFERROR(_xlfn.XLOOKUP(A138,Versions!$H$2:$H$201,Versions!$C$2:$C$201,""),""))</f>
        <v/>
      </c>
      <c r="M138" s="19">
        <f>IF(A138="","",IFERROR(_xlfn.XLOOKUP(A138,Versions!$H$2:$H$201,Versions!$E$2:$E$201,""),""))</f>
        <v/>
      </c>
      <c r="N138" s="20">
        <f>IF(OR(A138="",I138="",J138="Accepté",J138="Annulé"),"",I138-'Paramètres'!$B$2)</f>
        <v/>
      </c>
      <c r="O138" s="15" t="n"/>
      <c r="P138" s="17" t="n"/>
      <c r="Q138" s="18">
        <f>IF(OR(A138="",I138="",J138="Accepté",J138="Annulé"),"",IF(P138="",I138-'Paramètres'!$B$3,MAX(P138+'Paramètres'!$B$4,I138-'Paramètres'!$B$3)))</f>
        <v/>
      </c>
      <c r="R138" s="13">
        <f>IF(A138="","",IF(COUNTIF($A$2:$A$151,A138)&gt;1,"Identifiant en double",IF(OR(D138="",E138="",G138="",J138=""),"À compléter",IF(AND(OR(J138="Envoyé",J138="À corriger",J138="Accepté"),K138=""),"Version courante absente","OK"))))</f>
        <v/>
      </c>
      <c r="U138">
        <f>'Paramètres'!G138</f>
        <v/>
      </c>
      <c r="V138">
        <f>'Paramètres'!F138</f>
        <v/>
      </c>
      <c r="W138">
        <f>'Paramètres'!D138</f>
        <v/>
      </c>
      <c r="X138">
        <f>'Paramètres'!E138</f>
        <v/>
      </c>
    </row>
    <row r="139" ht="21" customHeight="1">
      <c r="A139" s="15" t="n"/>
      <c r="B139" s="15" t="n"/>
      <c r="C139" s="15" t="n"/>
      <c r="D139" s="16" t="n"/>
      <c r="E139" s="16" t="n"/>
      <c r="F139" s="16" t="n"/>
      <c r="G139" s="17" t="n"/>
      <c r="H139" s="17" t="n"/>
      <c r="I139" s="21">
        <f>IF(A139="","",IF(H139&lt;&gt;"",H139,G139))</f>
        <v/>
      </c>
      <c r="J139" s="15" t="n"/>
      <c r="K139" s="21">
        <f>IF(A139="","",IFERROR(_xlfn.XLOOKUP(A139,Versions!$H$2:$H$201,Versions!$D$2:$D$201,""),""))</f>
        <v/>
      </c>
      <c r="L139" s="11">
        <f>IF(A139="","",IFERROR(_xlfn.XLOOKUP(A139,Versions!$H$2:$H$201,Versions!$C$2:$C$201,""),""))</f>
        <v/>
      </c>
      <c r="M139" s="22">
        <f>IF(A139="","",IFERROR(_xlfn.XLOOKUP(A139,Versions!$H$2:$H$201,Versions!$E$2:$E$201,""),""))</f>
        <v/>
      </c>
      <c r="N139" s="23">
        <f>IF(OR(A139="",I139="",J139="Accepté",J139="Annulé"),"",I139-'Paramètres'!$B$2)</f>
        <v/>
      </c>
      <c r="O139" s="15" t="n"/>
      <c r="P139" s="17" t="n"/>
      <c r="Q139" s="21">
        <f>IF(OR(A139="",I139="",J139="Accepté",J139="Annulé"),"",IF(P139="",I139-'Paramètres'!$B$3,MAX(P139+'Paramètres'!$B$4,I139-'Paramètres'!$B$3)))</f>
        <v/>
      </c>
      <c r="R139" s="11">
        <f>IF(A139="","",IF(COUNTIF($A$2:$A$151,A139)&gt;1,"Identifiant en double",IF(OR(D139="",E139="",G139="",J139=""),"À compléter",IF(AND(OR(J139="Envoyé",J139="À corriger",J139="Accepté"),K139=""),"Version courante absente","OK"))))</f>
        <v/>
      </c>
      <c r="U139">
        <f>'Paramètres'!G139</f>
        <v/>
      </c>
      <c r="V139">
        <f>'Paramètres'!F139</f>
        <v/>
      </c>
      <c r="W139">
        <f>'Paramètres'!D139</f>
        <v/>
      </c>
      <c r="X139">
        <f>'Paramètres'!E139</f>
        <v/>
      </c>
    </row>
    <row r="140" ht="21" customHeight="1">
      <c r="A140" s="15" t="n"/>
      <c r="B140" s="15" t="n"/>
      <c r="C140" s="15" t="n"/>
      <c r="D140" s="16" t="n"/>
      <c r="E140" s="16" t="n"/>
      <c r="F140" s="16" t="n"/>
      <c r="G140" s="17" t="n"/>
      <c r="H140" s="17" t="n"/>
      <c r="I140" s="18">
        <f>IF(A140="","",IF(H140&lt;&gt;"",H140,G140))</f>
        <v/>
      </c>
      <c r="J140" s="15" t="n"/>
      <c r="K140" s="18">
        <f>IF(A140="","",IFERROR(_xlfn.XLOOKUP(A140,Versions!$H$2:$H$201,Versions!$D$2:$D$201,""),""))</f>
        <v/>
      </c>
      <c r="L140" s="13">
        <f>IF(A140="","",IFERROR(_xlfn.XLOOKUP(A140,Versions!$H$2:$H$201,Versions!$C$2:$C$201,""),""))</f>
        <v/>
      </c>
      <c r="M140" s="19">
        <f>IF(A140="","",IFERROR(_xlfn.XLOOKUP(A140,Versions!$H$2:$H$201,Versions!$E$2:$E$201,""),""))</f>
        <v/>
      </c>
      <c r="N140" s="20">
        <f>IF(OR(A140="",I140="",J140="Accepté",J140="Annulé"),"",I140-'Paramètres'!$B$2)</f>
        <v/>
      </c>
      <c r="O140" s="15" t="n"/>
      <c r="P140" s="17" t="n"/>
      <c r="Q140" s="18">
        <f>IF(OR(A140="",I140="",J140="Accepté",J140="Annulé"),"",IF(P140="",I140-'Paramètres'!$B$3,MAX(P140+'Paramètres'!$B$4,I140-'Paramètres'!$B$3)))</f>
        <v/>
      </c>
      <c r="R140" s="13">
        <f>IF(A140="","",IF(COUNTIF($A$2:$A$151,A140)&gt;1,"Identifiant en double",IF(OR(D140="",E140="",G140="",J140=""),"À compléter",IF(AND(OR(J140="Envoyé",J140="À corriger",J140="Accepté"),K140=""),"Version courante absente","OK"))))</f>
        <v/>
      </c>
      <c r="U140">
        <f>'Paramètres'!G140</f>
        <v/>
      </c>
      <c r="V140">
        <f>'Paramètres'!F140</f>
        <v/>
      </c>
      <c r="W140">
        <f>'Paramètres'!D140</f>
        <v/>
      </c>
      <c r="X140">
        <f>'Paramètres'!E140</f>
        <v/>
      </c>
    </row>
    <row r="141" ht="21" customHeight="1">
      <c r="A141" s="15" t="n"/>
      <c r="B141" s="15" t="n"/>
      <c r="C141" s="15" t="n"/>
      <c r="D141" s="16" t="n"/>
      <c r="E141" s="16" t="n"/>
      <c r="F141" s="16" t="n"/>
      <c r="G141" s="17" t="n"/>
      <c r="H141" s="17" t="n"/>
      <c r="I141" s="21">
        <f>IF(A141="","",IF(H141&lt;&gt;"",H141,G141))</f>
        <v/>
      </c>
      <c r="J141" s="15" t="n"/>
      <c r="K141" s="21">
        <f>IF(A141="","",IFERROR(_xlfn.XLOOKUP(A141,Versions!$H$2:$H$201,Versions!$D$2:$D$201,""),""))</f>
        <v/>
      </c>
      <c r="L141" s="11">
        <f>IF(A141="","",IFERROR(_xlfn.XLOOKUP(A141,Versions!$H$2:$H$201,Versions!$C$2:$C$201,""),""))</f>
        <v/>
      </c>
      <c r="M141" s="22">
        <f>IF(A141="","",IFERROR(_xlfn.XLOOKUP(A141,Versions!$H$2:$H$201,Versions!$E$2:$E$201,""),""))</f>
        <v/>
      </c>
      <c r="N141" s="23">
        <f>IF(OR(A141="",I141="",J141="Accepté",J141="Annulé"),"",I141-'Paramètres'!$B$2)</f>
        <v/>
      </c>
      <c r="O141" s="15" t="n"/>
      <c r="P141" s="17" t="n"/>
      <c r="Q141" s="21">
        <f>IF(OR(A141="",I141="",J141="Accepté",J141="Annulé"),"",IF(P141="",I141-'Paramètres'!$B$3,MAX(P141+'Paramètres'!$B$4,I141-'Paramètres'!$B$3)))</f>
        <v/>
      </c>
      <c r="R141" s="11">
        <f>IF(A141="","",IF(COUNTIF($A$2:$A$151,A141)&gt;1,"Identifiant en double",IF(OR(D141="",E141="",G141="",J141=""),"À compléter",IF(AND(OR(J141="Envoyé",J141="À corriger",J141="Accepté"),K141=""),"Version courante absente","OK"))))</f>
        <v/>
      </c>
      <c r="U141">
        <f>'Paramètres'!G141</f>
        <v/>
      </c>
      <c r="V141">
        <f>'Paramètres'!F141</f>
        <v/>
      </c>
      <c r="W141">
        <f>'Paramètres'!D141</f>
        <v/>
      </c>
      <c r="X141">
        <f>'Paramètres'!E141</f>
        <v/>
      </c>
    </row>
    <row r="142" ht="21" customHeight="1">
      <c r="A142" s="15" t="n"/>
      <c r="B142" s="15" t="n"/>
      <c r="C142" s="15" t="n"/>
      <c r="D142" s="16" t="n"/>
      <c r="E142" s="16" t="n"/>
      <c r="F142" s="16" t="n"/>
      <c r="G142" s="17" t="n"/>
      <c r="H142" s="17" t="n"/>
      <c r="I142" s="18">
        <f>IF(A142="","",IF(H142&lt;&gt;"",H142,G142))</f>
        <v/>
      </c>
      <c r="J142" s="15" t="n"/>
      <c r="K142" s="18">
        <f>IF(A142="","",IFERROR(_xlfn.XLOOKUP(A142,Versions!$H$2:$H$201,Versions!$D$2:$D$201,""),""))</f>
        <v/>
      </c>
      <c r="L142" s="13">
        <f>IF(A142="","",IFERROR(_xlfn.XLOOKUP(A142,Versions!$H$2:$H$201,Versions!$C$2:$C$201,""),""))</f>
        <v/>
      </c>
      <c r="M142" s="19">
        <f>IF(A142="","",IFERROR(_xlfn.XLOOKUP(A142,Versions!$H$2:$H$201,Versions!$E$2:$E$201,""),""))</f>
        <v/>
      </c>
      <c r="N142" s="20">
        <f>IF(OR(A142="",I142="",J142="Accepté",J142="Annulé"),"",I142-'Paramètres'!$B$2)</f>
        <v/>
      </c>
      <c r="O142" s="15" t="n"/>
      <c r="P142" s="17" t="n"/>
      <c r="Q142" s="18">
        <f>IF(OR(A142="",I142="",J142="Accepté",J142="Annulé"),"",IF(P142="",I142-'Paramètres'!$B$3,MAX(P142+'Paramètres'!$B$4,I142-'Paramètres'!$B$3)))</f>
        <v/>
      </c>
      <c r="R142" s="13">
        <f>IF(A142="","",IF(COUNTIF($A$2:$A$151,A142)&gt;1,"Identifiant en double",IF(OR(D142="",E142="",G142="",J142=""),"À compléter",IF(AND(OR(J142="Envoyé",J142="À corriger",J142="Accepté"),K142=""),"Version courante absente","OK"))))</f>
        <v/>
      </c>
      <c r="U142">
        <f>'Paramètres'!G142</f>
        <v/>
      </c>
      <c r="V142">
        <f>'Paramètres'!F142</f>
        <v/>
      </c>
      <c r="W142">
        <f>'Paramètres'!D142</f>
        <v/>
      </c>
      <c r="X142">
        <f>'Paramètres'!E142</f>
        <v/>
      </c>
    </row>
    <row r="143" ht="21" customHeight="1">
      <c r="A143" s="15" t="n"/>
      <c r="B143" s="15" t="n"/>
      <c r="C143" s="15" t="n"/>
      <c r="D143" s="16" t="n"/>
      <c r="E143" s="16" t="n"/>
      <c r="F143" s="16" t="n"/>
      <c r="G143" s="17" t="n"/>
      <c r="H143" s="17" t="n"/>
      <c r="I143" s="21">
        <f>IF(A143="","",IF(H143&lt;&gt;"",H143,G143))</f>
        <v/>
      </c>
      <c r="J143" s="15" t="n"/>
      <c r="K143" s="21">
        <f>IF(A143="","",IFERROR(_xlfn.XLOOKUP(A143,Versions!$H$2:$H$201,Versions!$D$2:$D$201,""),""))</f>
        <v/>
      </c>
      <c r="L143" s="11">
        <f>IF(A143="","",IFERROR(_xlfn.XLOOKUP(A143,Versions!$H$2:$H$201,Versions!$C$2:$C$201,""),""))</f>
        <v/>
      </c>
      <c r="M143" s="22">
        <f>IF(A143="","",IFERROR(_xlfn.XLOOKUP(A143,Versions!$H$2:$H$201,Versions!$E$2:$E$201,""),""))</f>
        <v/>
      </c>
      <c r="N143" s="23">
        <f>IF(OR(A143="",I143="",J143="Accepté",J143="Annulé"),"",I143-'Paramètres'!$B$2)</f>
        <v/>
      </c>
      <c r="O143" s="15" t="n"/>
      <c r="P143" s="17" t="n"/>
      <c r="Q143" s="21">
        <f>IF(OR(A143="",I143="",J143="Accepté",J143="Annulé"),"",IF(P143="",I143-'Paramètres'!$B$3,MAX(P143+'Paramètres'!$B$4,I143-'Paramètres'!$B$3)))</f>
        <v/>
      </c>
      <c r="R143" s="11">
        <f>IF(A143="","",IF(COUNTIF($A$2:$A$151,A143)&gt;1,"Identifiant en double",IF(OR(D143="",E143="",G143="",J143=""),"À compléter",IF(AND(OR(J143="Envoyé",J143="À corriger",J143="Accepté"),K143=""),"Version courante absente","OK"))))</f>
        <v/>
      </c>
      <c r="U143">
        <f>'Paramètres'!G143</f>
        <v/>
      </c>
      <c r="V143">
        <f>'Paramètres'!F143</f>
        <v/>
      </c>
      <c r="W143">
        <f>'Paramètres'!D143</f>
        <v/>
      </c>
      <c r="X143">
        <f>'Paramètres'!E143</f>
        <v/>
      </c>
    </row>
    <row r="144" ht="21" customHeight="1">
      <c r="A144" s="15" t="n"/>
      <c r="B144" s="15" t="n"/>
      <c r="C144" s="15" t="n"/>
      <c r="D144" s="16" t="n"/>
      <c r="E144" s="16" t="n"/>
      <c r="F144" s="16" t="n"/>
      <c r="G144" s="17" t="n"/>
      <c r="H144" s="17" t="n"/>
      <c r="I144" s="18">
        <f>IF(A144="","",IF(H144&lt;&gt;"",H144,G144))</f>
        <v/>
      </c>
      <c r="J144" s="15" t="n"/>
      <c r="K144" s="18">
        <f>IF(A144="","",IFERROR(_xlfn.XLOOKUP(A144,Versions!$H$2:$H$201,Versions!$D$2:$D$201,""),""))</f>
        <v/>
      </c>
      <c r="L144" s="13">
        <f>IF(A144="","",IFERROR(_xlfn.XLOOKUP(A144,Versions!$H$2:$H$201,Versions!$C$2:$C$201,""),""))</f>
        <v/>
      </c>
      <c r="M144" s="19">
        <f>IF(A144="","",IFERROR(_xlfn.XLOOKUP(A144,Versions!$H$2:$H$201,Versions!$E$2:$E$201,""),""))</f>
        <v/>
      </c>
      <c r="N144" s="20">
        <f>IF(OR(A144="",I144="",J144="Accepté",J144="Annulé"),"",I144-'Paramètres'!$B$2)</f>
        <v/>
      </c>
      <c r="O144" s="15" t="n"/>
      <c r="P144" s="17" t="n"/>
      <c r="Q144" s="18">
        <f>IF(OR(A144="",I144="",J144="Accepté",J144="Annulé"),"",IF(P144="",I144-'Paramètres'!$B$3,MAX(P144+'Paramètres'!$B$4,I144-'Paramètres'!$B$3)))</f>
        <v/>
      </c>
      <c r="R144" s="13">
        <f>IF(A144="","",IF(COUNTIF($A$2:$A$151,A144)&gt;1,"Identifiant en double",IF(OR(D144="",E144="",G144="",J144=""),"À compléter",IF(AND(OR(J144="Envoyé",J144="À corriger",J144="Accepté"),K144=""),"Version courante absente","OK"))))</f>
        <v/>
      </c>
      <c r="U144">
        <f>'Paramètres'!G144</f>
        <v/>
      </c>
      <c r="V144">
        <f>'Paramètres'!F144</f>
        <v/>
      </c>
      <c r="W144">
        <f>'Paramètres'!D144</f>
        <v/>
      </c>
      <c r="X144">
        <f>'Paramètres'!E144</f>
        <v/>
      </c>
    </row>
    <row r="145" ht="21" customHeight="1">
      <c r="A145" s="15" t="n"/>
      <c r="B145" s="15" t="n"/>
      <c r="C145" s="15" t="n"/>
      <c r="D145" s="16" t="n"/>
      <c r="E145" s="16" t="n"/>
      <c r="F145" s="16" t="n"/>
      <c r="G145" s="17" t="n"/>
      <c r="H145" s="17" t="n"/>
      <c r="I145" s="21">
        <f>IF(A145="","",IF(H145&lt;&gt;"",H145,G145))</f>
        <v/>
      </c>
      <c r="J145" s="15" t="n"/>
      <c r="K145" s="21">
        <f>IF(A145="","",IFERROR(_xlfn.XLOOKUP(A145,Versions!$H$2:$H$201,Versions!$D$2:$D$201,""),""))</f>
        <v/>
      </c>
      <c r="L145" s="11">
        <f>IF(A145="","",IFERROR(_xlfn.XLOOKUP(A145,Versions!$H$2:$H$201,Versions!$C$2:$C$201,""),""))</f>
        <v/>
      </c>
      <c r="M145" s="22">
        <f>IF(A145="","",IFERROR(_xlfn.XLOOKUP(A145,Versions!$H$2:$H$201,Versions!$E$2:$E$201,""),""))</f>
        <v/>
      </c>
      <c r="N145" s="23">
        <f>IF(OR(A145="",I145="",J145="Accepté",J145="Annulé"),"",I145-'Paramètres'!$B$2)</f>
        <v/>
      </c>
      <c r="O145" s="15" t="n"/>
      <c r="P145" s="17" t="n"/>
      <c r="Q145" s="21">
        <f>IF(OR(A145="",I145="",J145="Accepté",J145="Annulé"),"",IF(P145="",I145-'Paramètres'!$B$3,MAX(P145+'Paramètres'!$B$4,I145-'Paramètres'!$B$3)))</f>
        <v/>
      </c>
      <c r="R145" s="11">
        <f>IF(A145="","",IF(COUNTIF($A$2:$A$151,A145)&gt;1,"Identifiant en double",IF(OR(D145="",E145="",G145="",J145=""),"À compléter",IF(AND(OR(J145="Envoyé",J145="À corriger",J145="Accepté"),K145=""),"Version courante absente","OK"))))</f>
        <v/>
      </c>
      <c r="U145">
        <f>'Paramètres'!G145</f>
        <v/>
      </c>
      <c r="V145">
        <f>'Paramètres'!F145</f>
        <v/>
      </c>
      <c r="W145">
        <f>'Paramètres'!D145</f>
        <v/>
      </c>
      <c r="X145">
        <f>'Paramètres'!E145</f>
        <v/>
      </c>
    </row>
    <row r="146" ht="21" customHeight="1">
      <c r="A146" s="15" t="n"/>
      <c r="B146" s="15" t="n"/>
      <c r="C146" s="15" t="n"/>
      <c r="D146" s="16" t="n"/>
      <c r="E146" s="16" t="n"/>
      <c r="F146" s="16" t="n"/>
      <c r="G146" s="17" t="n"/>
      <c r="H146" s="17" t="n"/>
      <c r="I146" s="18">
        <f>IF(A146="","",IF(H146&lt;&gt;"",H146,G146))</f>
        <v/>
      </c>
      <c r="J146" s="15" t="n"/>
      <c r="K146" s="18">
        <f>IF(A146="","",IFERROR(_xlfn.XLOOKUP(A146,Versions!$H$2:$H$201,Versions!$D$2:$D$201,""),""))</f>
        <v/>
      </c>
      <c r="L146" s="13">
        <f>IF(A146="","",IFERROR(_xlfn.XLOOKUP(A146,Versions!$H$2:$H$201,Versions!$C$2:$C$201,""),""))</f>
        <v/>
      </c>
      <c r="M146" s="19">
        <f>IF(A146="","",IFERROR(_xlfn.XLOOKUP(A146,Versions!$H$2:$H$201,Versions!$E$2:$E$201,""),""))</f>
        <v/>
      </c>
      <c r="N146" s="20">
        <f>IF(OR(A146="",I146="",J146="Accepté",J146="Annulé"),"",I146-'Paramètres'!$B$2)</f>
        <v/>
      </c>
      <c r="O146" s="15" t="n"/>
      <c r="P146" s="17" t="n"/>
      <c r="Q146" s="18">
        <f>IF(OR(A146="",I146="",J146="Accepté",J146="Annulé"),"",IF(P146="",I146-'Paramètres'!$B$3,MAX(P146+'Paramètres'!$B$4,I146-'Paramètres'!$B$3)))</f>
        <v/>
      </c>
      <c r="R146" s="13">
        <f>IF(A146="","",IF(COUNTIF($A$2:$A$151,A146)&gt;1,"Identifiant en double",IF(OR(D146="",E146="",G146="",J146=""),"À compléter",IF(AND(OR(J146="Envoyé",J146="À corriger",J146="Accepté"),K146=""),"Version courante absente","OK"))))</f>
        <v/>
      </c>
      <c r="U146">
        <f>'Paramètres'!G146</f>
        <v/>
      </c>
      <c r="V146">
        <f>'Paramètres'!F146</f>
        <v/>
      </c>
      <c r="W146">
        <f>'Paramètres'!D146</f>
        <v/>
      </c>
      <c r="X146">
        <f>'Paramètres'!E146</f>
        <v/>
      </c>
    </row>
    <row r="147" ht="21" customHeight="1">
      <c r="A147" s="15" t="n"/>
      <c r="B147" s="15" t="n"/>
      <c r="C147" s="15" t="n"/>
      <c r="D147" s="16" t="n"/>
      <c r="E147" s="16" t="n"/>
      <c r="F147" s="16" t="n"/>
      <c r="G147" s="17" t="n"/>
      <c r="H147" s="17" t="n"/>
      <c r="I147" s="21">
        <f>IF(A147="","",IF(H147&lt;&gt;"",H147,G147))</f>
        <v/>
      </c>
      <c r="J147" s="15" t="n"/>
      <c r="K147" s="21">
        <f>IF(A147="","",IFERROR(_xlfn.XLOOKUP(A147,Versions!$H$2:$H$201,Versions!$D$2:$D$201,""),""))</f>
        <v/>
      </c>
      <c r="L147" s="11">
        <f>IF(A147="","",IFERROR(_xlfn.XLOOKUP(A147,Versions!$H$2:$H$201,Versions!$C$2:$C$201,""),""))</f>
        <v/>
      </c>
      <c r="M147" s="22">
        <f>IF(A147="","",IFERROR(_xlfn.XLOOKUP(A147,Versions!$H$2:$H$201,Versions!$E$2:$E$201,""),""))</f>
        <v/>
      </c>
      <c r="N147" s="23">
        <f>IF(OR(A147="",I147="",J147="Accepté",J147="Annulé"),"",I147-'Paramètres'!$B$2)</f>
        <v/>
      </c>
      <c r="O147" s="15" t="n"/>
      <c r="P147" s="17" t="n"/>
      <c r="Q147" s="21">
        <f>IF(OR(A147="",I147="",J147="Accepté",J147="Annulé"),"",IF(P147="",I147-'Paramètres'!$B$3,MAX(P147+'Paramètres'!$B$4,I147-'Paramètres'!$B$3)))</f>
        <v/>
      </c>
      <c r="R147" s="11">
        <f>IF(A147="","",IF(COUNTIF($A$2:$A$151,A147)&gt;1,"Identifiant en double",IF(OR(D147="",E147="",G147="",J147=""),"À compléter",IF(AND(OR(J147="Envoyé",J147="À corriger",J147="Accepté"),K147=""),"Version courante absente","OK"))))</f>
        <v/>
      </c>
      <c r="U147">
        <f>'Paramètres'!G147</f>
        <v/>
      </c>
      <c r="V147">
        <f>'Paramètres'!F147</f>
        <v/>
      </c>
      <c r="W147">
        <f>'Paramètres'!D147</f>
        <v/>
      </c>
      <c r="X147">
        <f>'Paramètres'!E147</f>
        <v/>
      </c>
    </row>
    <row r="148" ht="21" customHeight="1">
      <c r="A148" s="15" t="n"/>
      <c r="B148" s="15" t="n"/>
      <c r="C148" s="15" t="n"/>
      <c r="D148" s="16" t="n"/>
      <c r="E148" s="16" t="n"/>
      <c r="F148" s="16" t="n"/>
      <c r="G148" s="17" t="n"/>
      <c r="H148" s="17" t="n"/>
      <c r="I148" s="18">
        <f>IF(A148="","",IF(H148&lt;&gt;"",H148,G148))</f>
        <v/>
      </c>
      <c r="J148" s="15" t="n"/>
      <c r="K148" s="18">
        <f>IF(A148="","",IFERROR(_xlfn.XLOOKUP(A148,Versions!$H$2:$H$201,Versions!$D$2:$D$201,""),""))</f>
        <v/>
      </c>
      <c r="L148" s="13">
        <f>IF(A148="","",IFERROR(_xlfn.XLOOKUP(A148,Versions!$H$2:$H$201,Versions!$C$2:$C$201,""),""))</f>
        <v/>
      </c>
      <c r="M148" s="19">
        <f>IF(A148="","",IFERROR(_xlfn.XLOOKUP(A148,Versions!$H$2:$H$201,Versions!$E$2:$E$201,""),""))</f>
        <v/>
      </c>
      <c r="N148" s="20">
        <f>IF(OR(A148="",I148="",J148="Accepté",J148="Annulé"),"",I148-'Paramètres'!$B$2)</f>
        <v/>
      </c>
      <c r="O148" s="15" t="n"/>
      <c r="P148" s="17" t="n"/>
      <c r="Q148" s="18">
        <f>IF(OR(A148="",I148="",J148="Accepté",J148="Annulé"),"",IF(P148="",I148-'Paramètres'!$B$3,MAX(P148+'Paramètres'!$B$4,I148-'Paramètres'!$B$3)))</f>
        <v/>
      </c>
      <c r="R148" s="13">
        <f>IF(A148="","",IF(COUNTIF($A$2:$A$151,A148)&gt;1,"Identifiant en double",IF(OR(D148="",E148="",G148="",J148=""),"À compléter",IF(AND(OR(J148="Envoyé",J148="À corriger",J148="Accepté"),K148=""),"Version courante absente","OK"))))</f>
        <v/>
      </c>
      <c r="U148">
        <f>'Paramètres'!G148</f>
        <v/>
      </c>
      <c r="V148">
        <f>'Paramètres'!F148</f>
        <v/>
      </c>
      <c r="W148">
        <f>'Paramètres'!D148</f>
        <v/>
      </c>
      <c r="X148">
        <f>'Paramètres'!E148</f>
        <v/>
      </c>
    </row>
    <row r="149" ht="21" customHeight="1">
      <c r="A149" s="15" t="n"/>
      <c r="B149" s="15" t="n"/>
      <c r="C149" s="15" t="n"/>
      <c r="D149" s="16" t="n"/>
      <c r="E149" s="16" t="n"/>
      <c r="F149" s="16" t="n"/>
      <c r="G149" s="17" t="n"/>
      <c r="H149" s="17" t="n"/>
      <c r="I149" s="21">
        <f>IF(A149="","",IF(H149&lt;&gt;"",H149,G149))</f>
        <v/>
      </c>
      <c r="J149" s="15" t="n"/>
      <c r="K149" s="21">
        <f>IF(A149="","",IFERROR(_xlfn.XLOOKUP(A149,Versions!$H$2:$H$201,Versions!$D$2:$D$201,""),""))</f>
        <v/>
      </c>
      <c r="L149" s="11">
        <f>IF(A149="","",IFERROR(_xlfn.XLOOKUP(A149,Versions!$H$2:$H$201,Versions!$C$2:$C$201,""),""))</f>
        <v/>
      </c>
      <c r="M149" s="22">
        <f>IF(A149="","",IFERROR(_xlfn.XLOOKUP(A149,Versions!$H$2:$H$201,Versions!$E$2:$E$201,""),""))</f>
        <v/>
      </c>
      <c r="N149" s="23">
        <f>IF(OR(A149="",I149="",J149="Accepté",J149="Annulé"),"",I149-'Paramètres'!$B$2)</f>
        <v/>
      </c>
      <c r="O149" s="15" t="n"/>
      <c r="P149" s="17" t="n"/>
      <c r="Q149" s="21">
        <f>IF(OR(A149="",I149="",J149="Accepté",J149="Annulé"),"",IF(P149="",I149-'Paramètres'!$B$3,MAX(P149+'Paramètres'!$B$4,I149-'Paramètres'!$B$3)))</f>
        <v/>
      </c>
      <c r="R149" s="11">
        <f>IF(A149="","",IF(COUNTIF($A$2:$A$151,A149)&gt;1,"Identifiant en double",IF(OR(D149="",E149="",G149="",J149=""),"À compléter",IF(AND(OR(J149="Envoyé",J149="À corriger",J149="Accepté"),K149=""),"Version courante absente","OK"))))</f>
        <v/>
      </c>
      <c r="U149">
        <f>'Paramètres'!G149</f>
        <v/>
      </c>
      <c r="V149">
        <f>'Paramètres'!F149</f>
        <v/>
      </c>
      <c r="W149">
        <f>'Paramètres'!D149</f>
        <v/>
      </c>
      <c r="X149">
        <f>'Paramètres'!E149</f>
        <v/>
      </c>
    </row>
    <row r="150" ht="21" customHeight="1">
      <c r="A150" s="15" t="n"/>
      <c r="B150" s="15" t="n"/>
      <c r="C150" s="15" t="n"/>
      <c r="D150" s="16" t="n"/>
      <c r="E150" s="16" t="n"/>
      <c r="F150" s="16" t="n"/>
      <c r="G150" s="17" t="n"/>
      <c r="H150" s="17" t="n"/>
      <c r="I150" s="18">
        <f>IF(A150="","",IF(H150&lt;&gt;"",H150,G150))</f>
        <v/>
      </c>
      <c r="J150" s="15" t="n"/>
      <c r="K150" s="18">
        <f>IF(A150="","",IFERROR(_xlfn.XLOOKUP(A150,Versions!$H$2:$H$201,Versions!$D$2:$D$201,""),""))</f>
        <v/>
      </c>
      <c r="L150" s="13">
        <f>IF(A150="","",IFERROR(_xlfn.XLOOKUP(A150,Versions!$H$2:$H$201,Versions!$C$2:$C$201,""),""))</f>
        <v/>
      </c>
      <c r="M150" s="19">
        <f>IF(A150="","",IFERROR(_xlfn.XLOOKUP(A150,Versions!$H$2:$H$201,Versions!$E$2:$E$201,""),""))</f>
        <v/>
      </c>
      <c r="N150" s="20">
        <f>IF(OR(A150="",I150="",J150="Accepté",J150="Annulé"),"",I150-'Paramètres'!$B$2)</f>
        <v/>
      </c>
      <c r="O150" s="15" t="n"/>
      <c r="P150" s="17" t="n"/>
      <c r="Q150" s="18">
        <f>IF(OR(A150="",I150="",J150="Accepté",J150="Annulé"),"",IF(P150="",I150-'Paramètres'!$B$3,MAX(P150+'Paramètres'!$B$4,I150-'Paramètres'!$B$3)))</f>
        <v/>
      </c>
      <c r="R150" s="13">
        <f>IF(A150="","",IF(COUNTIF($A$2:$A$151,A150)&gt;1,"Identifiant en double",IF(OR(D150="",E150="",G150="",J150=""),"À compléter",IF(AND(OR(J150="Envoyé",J150="À corriger",J150="Accepté"),K150=""),"Version courante absente","OK"))))</f>
        <v/>
      </c>
      <c r="U150">
        <f>'Paramètres'!G150</f>
        <v/>
      </c>
      <c r="V150">
        <f>'Paramètres'!F150</f>
        <v/>
      </c>
      <c r="W150">
        <f>'Paramètres'!D150</f>
        <v/>
      </c>
      <c r="X150">
        <f>'Paramètres'!E150</f>
        <v/>
      </c>
    </row>
    <row r="151" ht="21" customHeight="1">
      <c r="A151" s="15" t="n"/>
      <c r="B151" s="15" t="n"/>
      <c r="C151" s="15" t="n"/>
      <c r="D151" s="16" t="n"/>
      <c r="E151" s="16" t="n"/>
      <c r="F151" s="16" t="n"/>
      <c r="G151" s="17" t="n"/>
      <c r="H151" s="17" t="n"/>
      <c r="I151" s="21">
        <f>IF(A151="","",IF(H151&lt;&gt;"",H151,G151))</f>
        <v/>
      </c>
      <c r="J151" s="15" t="n"/>
      <c r="K151" s="21">
        <f>IF(A151="","",IFERROR(_xlfn.XLOOKUP(A151,Versions!$H$2:$H$201,Versions!$D$2:$D$201,""),""))</f>
        <v/>
      </c>
      <c r="L151" s="11">
        <f>IF(A151="","",IFERROR(_xlfn.XLOOKUP(A151,Versions!$H$2:$H$201,Versions!$C$2:$C$201,""),""))</f>
        <v/>
      </c>
      <c r="M151" s="22">
        <f>IF(A151="","",IFERROR(_xlfn.XLOOKUP(A151,Versions!$H$2:$H$201,Versions!$E$2:$E$201,""),""))</f>
        <v/>
      </c>
      <c r="N151" s="23">
        <f>IF(OR(A151="",I151="",J151="Accepté",J151="Annulé"),"",I151-'Paramètres'!$B$2)</f>
        <v/>
      </c>
      <c r="O151" s="15" t="n"/>
      <c r="P151" s="17" t="n"/>
      <c r="Q151" s="21">
        <f>IF(OR(A151="",I151="",J151="Accepté",J151="Annulé"),"",IF(P151="",I151-'Paramètres'!$B$3,MAX(P151+'Paramètres'!$B$4,I151-'Paramètres'!$B$3)))</f>
        <v/>
      </c>
      <c r="R151" s="11">
        <f>IF(A151="","",IF(COUNTIF($A$2:$A$151,A151)&gt;1,"Identifiant en double",IF(OR(D151="",E151="",G151="",J151=""),"À compléter",IF(AND(OR(J151="Envoyé",J151="À corriger",J151="Accepté"),K151=""),"Version courante absente","OK"))))</f>
        <v/>
      </c>
      <c r="U151">
        <f>'Paramètres'!G151</f>
        <v/>
      </c>
      <c r="V151">
        <f>'Paramètres'!F151</f>
        <v/>
      </c>
      <c r="W151">
        <f>'Paramètres'!D151</f>
        <v/>
      </c>
      <c r="X151">
        <f>'Paramètres'!E151</f>
        <v/>
      </c>
    </row>
  </sheetData>
  <conditionalFormatting sqref="N2:N151">
    <cfRule type="expression" priority="1" dxfId="0" stopIfTrue="1">
      <formula>AND($A2&lt;&gt;"",ISNUMBER($N2),$N2&lt;0)</formula>
    </cfRule>
    <cfRule type="expression" priority="2" dxfId="1" stopIfTrue="1">
      <formula>AND($A2&lt;&gt;"",ISNUMBER($N2),$N2&gt;=0,$N2&lt;=$T$2)</formula>
    </cfRule>
  </conditionalFormatting>
  <conditionalFormatting sqref="Q2:Q151">
    <cfRule type="expression" priority="3" dxfId="2" stopIfTrue="1">
      <formula>AND($A2&lt;&gt;"",ISNUMBER($Q2),$Q2&lt;=$S$2)</formula>
    </cfRule>
  </conditionalFormatting>
  <conditionalFormatting sqref="J2:J151">
    <cfRule type="expression" priority="4" dxfId="3" stopIfTrue="1">
      <formula>AND($A2&lt;&gt;"",$J2="Accepté")</formula>
    </cfRule>
    <cfRule type="expression" priority="5" dxfId="4" stopIfTrue="1">
      <formula>AND($A2&lt;&gt;"",$J2="Annulé")</formula>
    </cfRule>
  </conditionalFormatting>
  <conditionalFormatting sqref="R2:R151">
    <cfRule type="expression" priority="6" dxfId="0" stopIfTrue="1">
      <formula>AND($A2&lt;&gt;"",$R2&lt;&gt;"OK")</formula>
    </cfRule>
  </conditionalFormatting>
  <dataValidations count="6">
    <dataValidation sqref="A2:A151" showErrorMessage="1" showInputMessage="1" allowBlank="1" errorTitle="Identifiant déjà utilisé" error="Saisir un identifiant unique ou laisser la cellule vide." type="custom" errorStyle="stop">
      <formula1>OR(A2="",COUNTIF($A$2:$A$151,A2)=1)</formula1>
    </dataValidation>
    <dataValidation sqref="B2:B151" showErrorMessage="1" showInputMessage="1" allowBlank="1" errorTitle="Lot non reconnu" error="Sélectionner un lot proposé dans la liste modifiable." type="list" errorStyle="stop">
      <formula1>$U$2:$U$16</formula1>
    </dataValidation>
    <dataValidation sqref="C2:C151" showErrorMessage="1" showInputMessage="1" allowBlank="1" errorTitle="Catégorie non reconnue" error="Sélectionner une catégorie proposée." type="list" errorStyle="stop">
      <formula1>$V$2:$V$12</formula1>
    </dataValidation>
    <dataValidation sqref="J2:J151" showErrorMessage="1" showInputMessage="1" allowBlank="1" errorTitle="Statut non reconnu" error="Sélectionner un statut proposé." type="list" errorStyle="stop">
      <formula1>$W$2:$W$10</formula1>
    </dataValidation>
    <dataValidation sqref="O2:O151" showErrorMessage="1" showInputMessage="1" allowBlank="1" errorTitle="Priorité non reconnue" error="Sélectionner une priorité proposée." type="list" errorStyle="stop">
      <formula1>$X$2:$X$8</formula1>
    </dataValidation>
    <dataValidation sqref="G2:H151 P2:P151" showErrorMessage="1" showInputMessage="1" allowBlank="1" errorTitle="Date hors plage" error="Saisir une date comprise entre le 01/01/2020 et le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L2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2" customWidth="1" min="3" max="3"/>
    <col width="16" customWidth="1" min="4" max="4"/>
    <col width="28" customWidth="1" min="5" max="5"/>
    <col width="43" customWidth="1" min="6" max="6"/>
    <col width="17" customWidth="1" min="7" max="7"/>
    <col width="21" customWidth="1" min="8" max="8"/>
    <col width="30" customWidth="1" min="9" max="9"/>
    <col hidden="1" width="13" customWidth="1" min="10" max="10"/>
    <col hidden="1" width="13" customWidth="1" min="11" max="11"/>
    <col hidden="1" width="13" customWidth="1" min="12" max="12"/>
  </cols>
  <sheetData>
    <row r="1" ht="42" customHeight="1">
      <c r="A1" s="9" t="inlineStr">
        <is>
          <t>Identifiant livrable</t>
        </is>
      </c>
      <c r="B1" s="9" t="inlineStr">
        <is>
          <t>Numéro d’émission</t>
        </is>
      </c>
      <c r="C1" s="9" t="inlineStr">
        <is>
          <t>Version</t>
        </is>
      </c>
      <c r="D1" s="9" t="inlineStr">
        <is>
          <t>Date d’émission</t>
        </is>
      </c>
      <c r="E1" s="9" t="inlineStr">
        <is>
          <t>Auteur/émetteur</t>
        </is>
      </c>
      <c r="F1" s="9" t="inlineStr">
        <is>
          <t>Objet de la modification</t>
        </is>
      </c>
      <c r="G1" s="9" t="inlineStr">
        <is>
          <t>Version courante</t>
        </is>
      </c>
      <c r="H1" s="9" t="inlineStr">
        <is>
          <t>Clé courante</t>
        </is>
      </c>
      <c r="I1" s="9" t="inlineStr">
        <is>
          <t>Contrôle</t>
        </is>
      </c>
      <c r="J1" t="inlineStr">
        <is>
          <t>Date analyse technique</t>
        </is>
      </c>
      <c r="K1" t="inlineStr">
        <is>
          <t>Identifiants techniques</t>
        </is>
      </c>
      <c r="L1" t="inlineStr">
        <is>
          <t>Oui ou non technique</t>
        </is>
      </c>
    </row>
    <row r="2" ht="28" customHeight="1">
      <c r="A2" s="15" t="inlineStr">
        <is>
          <t>DEMO-LIV-003</t>
        </is>
      </c>
      <c r="B2" s="15" t="n">
        <v>1</v>
      </c>
      <c r="C2" s="15" t="inlineStr">
        <is>
          <t>A</t>
        </is>
      </c>
      <c r="D2" s="17" t="n">
        <v>46249</v>
      </c>
      <c r="E2" s="16" t="inlineStr">
        <is>
          <t>Électricité Scénario Démo</t>
        </is>
      </c>
      <c r="F2" s="16" t="inlineStr">
        <is>
          <t>Première émission fictive</t>
        </is>
      </c>
      <c r="G2" s="15" t="inlineStr">
        <is>
          <t>Non</t>
        </is>
      </c>
      <c r="H2" s="13">
        <f>IF(OR(A2="",G2&lt;&gt;"Oui"),"",A2)</f>
        <v/>
      </c>
      <c r="I2" s="13">
        <f>IF(A2="","",IF(OR(C2="",D2="",E2="",G2=""),"À compléter",IF(AND(G2="Oui",COUNTIFS($A$2:$A$201,A2,$G$2:$G$201,"Oui")&gt;1),"Plusieurs versions courantes","OK")))</f>
        <v/>
      </c>
      <c r="J2">
        <f>'Paramètres'!$B$2</f>
        <v/>
      </c>
      <c r="K2">
        <f>Livrables!A2</f>
        <v/>
      </c>
      <c r="L2">
        <f>'Paramètres'!H2</f>
        <v/>
      </c>
    </row>
    <row r="3" ht="28" customHeight="1">
      <c r="A3" s="15" t="inlineStr">
        <is>
          <t>DEMO-LIV-003</t>
        </is>
      </c>
      <c r="B3" s="15" t="n">
        <v>2</v>
      </c>
      <c r="C3" s="15" t="inlineStr">
        <is>
          <t>B</t>
        </is>
      </c>
      <c r="D3" s="17" t="n">
        <v>46256</v>
      </c>
      <c r="E3" s="16" t="inlineStr">
        <is>
          <t>Électricité Scénario Démo</t>
        </is>
      </c>
      <c r="F3" s="16" t="inlineStr">
        <is>
          <t>Ajout des repères de démonstration</t>
        </is>
      </c>
      <c r="G3" s="15" t="inlineStr">
        <is>
          <t>Non</t>
        </is>
      </c>
      <c r="H3" s="11">
        <f>IF(OR(A3="",G3&lt;&gt;"Oui"),"",A3)</f>
        <v/>
      </c>
      <c r="I3" s="11">
        <f>IF(A3="","",IF(OR(C3="",D3="",E3="",G3=""),"À compléter",IF(AND(G3="Oui",COUNTIFS($A$2:$A$201,A3,$G$2:$G$201,"Oui")&gt;1),"Plusieurs versions courantes","OK")))</f>
        <v/>
      </c>
      <c r="K3">
        <f>Livrables!A3</f>
        <v/>
      </c>
      <c r="L3">
        <f>'Paramètres'!H3</f>
        <v/>
      </c>
    </row>
    <row r="4" ht="28" customHeight="1">
      <c r="A4" s="15" t="inlineStr">
        <is>
          <t>DEMO-LIV-003</t>
        </is>
      </c>
      <c r="B4" s="15" t="n">
        <v>3</v>
      </c>
      <c r="C4" s="15" t="inlineStr">
        <is>
          <t>C</t>
        </is>
      </c>
      <c r="D4" s="17" t="n">
        <v>46265</v>
      </c>
      <c r="E4" s="16" t="inlineStr">
        <is>
          <t>Électricité Scénario Démo</t>
        </is>
      </c>
      <c r="F4" s="16" t="inlineStr">
        <is>
          <t>Mise à jour fictive des départs</t>
        </is>
      </c>
      <c r="G4" s="15" t="inlineStr">
        <is>
          <t>Oui</t>
        </is>
      </c>
      <c r="H4" s="13">
        <f>IF(OR(A4="",G4&lt;&gt;"Oui"),"",A4)</f>
        <v/>
      </c>
      <c r="I4" s="13">
        <f>IF(A4="","",IF(OR(C4="",D4="",E4="",G4=""),"À compléter",IF(AND(G4="Oui",COUNTIFS($A$2:$A$201,A4,$G$2:$G$201,"Oui")&gt;1),"Plusieurs versions courantes","OK")))</f>
        <v/>
      </c>
      <c r="K4">
        <f>Livrables!A4</f>
        <v/>
      </c>
      <c r="L4">
        <f>'Paramètres'!H4</f>
        <v/>
      </c>
    </row>
    <row r="5" ht="28" customHeight="1">
      <c r="A5" s="15" t="inlineStr">
        <is>
          <t>DEMO-LIV-004</t>
        </is>
      </c>
      <c r="B5" s="15" t="n">
        <v>1</v>
      </c>
      <c r="C5" s="15" t="inlineStr">
        <is>
          <t>A</t>
        </is>
      </c>
      <c r="D5" s="17" t="n">
        <v>46252</v>
      </c>
      <c r="E5" s="16" t="inlineStr">
        <is>
          <t>Studio Architecture Démo</t>
        </is>
      </c>
      <c r="F5" s="16" t="inlineStr">
        <is>
          <t>Première émission fictive</t>
        </is>
      </c>
      <c r="G5" s="15" t="inlineStr">
        <is>
          <t>Non</t>
        </is>
      </c>
      <c r="H5" s="11">
        <f>IF(OR(A5="",G5&lt;&gt;"Oui"),"",A5)</f>
        <v/>
      </c>
      <c r="I5" s="11">
        <f>IF(A5="","",IF(OR(C5="",D5="",E5="",G5=""),"À compléter",IF(AND(G5="Oui",COUNTIFS($A$2:$A$201,A5,$G$2:$G$201,"Oui")&gt;1),"Plusieurs versions courantes","OK")))</f>
        <v/>
      </c>
      <c r="K5">
        <f>Livrables!A5</f>
        <v/>
      </c>
      <c r="L5">
        <f>'Paramètres'!H5</f>
        <v/>
      </c>
    </row>
    <row r="6" ht="28" customHeight="1">
      <c r="A6" s="15" t="inlineStr">
        <is>
          <t>DEMO-LIV-004</t>
        </is>
      </c>
      <c r="B6" s="15" t="n">
        <v>2</v>
      </c>
      <c r="C6" s="15" t="inlineStr">
        <is>
          <t>B</t>
        </is>
      </c>
      <c r="D6" s="17" t="n">
        <v>46260</v>
      </c>
      <c r="E6" s="16" t="inlineStr">
        <is>
          <t>Studio Architecture Démo</t>
        </is>
      </c>
      <c r="F6" s="16" t="inlineStr">
        <is>
          <t>Révision des trames de démonstration</t>
        </is>
      </c>
      <c r="G6" s="15" t="inlineStr">
        <is>
          <t>Non</t>
        </is>
      </c>
      <c r="H6" s="13">
        <f>IF(OR(A6="",G6&lt;&gt;"Oui"),"",A6)</f>
        <v/>
      </c>
      <c r="I6" s="13">
        <f>IF(A6="","",IF(OR(C6="",D6="",E6="",G6=""),"À compléter",IF(AND(G6="Oui",COUNTIFS($A$2:$A$201,A6,$G$2:$G$201,"Oui")&gt;1),"Plusieurs versions courantes","OK")))</f>
        <v/>
      </c>
      <c r="K6">
        <f>Livrables!A6</f>
        <v/>
      </c>
      <c r="L6">
        <f>'Paramètres'!H6</f>
        <v/>
      </c>
    </row>
    <row r="7" ht="28" customHeight="1">
      <c r="A7" s="15" t="inlineStr">
        <is>
          <t>DEMO-LIV-004</t>
        </is>
      </c>
      <c r="B7" s="15" t="n">
        <v>3</v>
      </c>
      <c r="C7" s="15" t="inlineStr">
        <is>
          <t>C</t>
        </is>
      </c>
      <c r="D7" s="17" t="n">
        <v>46268</v>
      </c>
      <c r="E7" s="16" t="inlineStr">
        <is>
          <t>Studio Architecture Démo</t>
        </is>
      </c>
      <c r="F7" s="16" t="inlineStr">
        <is>
          <t>Correction fictive des retombées</t>
        </is>
      </c>
      <c r="G7" s="15" t="inlineStr">
        <is>
          <t>Oui</t>
        </is>
      </c>
      <c r="H7" s="11">
        <f>IF(OR(A7="",G7&lt;&gt;"Oui"),"",A7)</f>
        <v/>
      </c>
      <c r="I7" s="11">
        <f>IF(A7="","",IF(OR(C7="",D7="",E7="",G7=""),"À compléter",IF(AND(G7="Oui",COUNTIFS($A$2:$A$201,A7,$G$2:$G$201,"Oui")&gt;1),"Plusieurs versions courantes","OK")))</f>
        <v/>
      </c>
      <c r="K7">
        <f>Livrables!A7</f>
        <v/>
      </c>
      <c r="L7">
        <f>'Paramètres'!H7</f>
        <v/>
      </c>
    </row>
    <row r="8" ht="28" customHeight="1">
      <c r="A8" s="15" t="inlineStr">
        <is>
          <t>DEMO-LIV-008</t>
        </is>
      </c>
      <c r="B8" s="15" t="n">
        <v>1</v>
      </c>
      <c r="C8" s="15" t="inlineStr">
        <is>
          <t>A</t>
        </is>
      </c>
      <c r="D8" s="17" t="n">
        <v>46254</v>
      </c>
      <c r="E8" s="16" t="inlineStr">
        <is>
          <t>VRD Projet Fictif</t>
        </is>
      </c>
      <c r="F8" s="16" t="inlineStr">
        <is>
          <t>Émission de contrôle interne</t>
        </is>
      </c>
      <c r="G8" s="15" t="inlineStr">
        <is>
          <t>Non</t>
        </is>
      </c>
      <c r="H8" s="13">
        <f>IF(OR(A8="",G8&lt;&gt;"Oui"),"",A8)</f>
        <v/>
      </c>
      <c r="I8" s="13">
        <f>IF(A8="","",IF(OR(C8="",D8="",E8="",G8=""),"À compléter",IF(AND(G8="Oui",COUNTIFS($A$2:$A$201,A8,$G$2:$G$201,"Oui")&gt;1),"Plusieurs versions courantes","OK")))</f>
        <v/>
      </c>
      <c r="K8">
        <f>Livrables!A8</f>
        <v/>
      </c>
      <c r="L8">
        <f>'Paramètres'!H8</f>
        <v/>
      </c>
    </row>
    <row r="9" ht="28" customHeight="1">
      <c r="A9" s="15" t="inlineStr">
        <is>
          <t>DEMO-LIV-008</t>
        </is>
      </c>
      <c r="B9" s="15" t="n">
        <v>2</v>
      </c>
      <c r="C9" s="15" t="inlineStr">
        <is>
          <t>B</t>
        </is>
      </c>
      <c r="D9" s="17" t="n">
        <v>46262</v>
      </c>
      <c r="E9" s="16" t="inlineStr">
        <is>
          <t>VRD Projet Fictif</t>
        </is>
      </c>
      <c r="F9" s="16" t="inlineStr">
        <is>
          <t>Récolement fictif mis à jour</t>
        </is>
      </c>
      <c r="G9" s="15" t="inlineStr">
        <is>
          <t>Oui</t>
        </is>
      </c>
      <c r="H9" s="11">
        <f>IF(OR(A9="",G9&lt;&gt;"Oui"),"",A9)</f>
        <v/>
      </c>
      <c r="I9" s="11">
        <f>IF(A9="","",IF(OR(C9="",D9="",E9="",G9=""),"À compléter",IF(AND(G9="Oui",COUNTIFS($A$2:$A$201,A9,$G$2:$G$201,"Oui")&gt;1),"Plusieurs versions courantes","OK")))</f>
        <v/>
      </c>
      <c r="K9">
        <f>Livrables!A9</f>
        <v/>
      </c>
      <c r="L9">
        <f>'Paramètres'!H9</f>
        <v/>
      </c>
    </row>
    <row r="10" ht="28" customHeight="1">
      <c r="A10" s="15" t="inlineStr">
        <is>
          <t>DEMO-LIV-010</t>
        </is>
      </c>
      <c r="B10" s="15" t="n">
        <v>1</v>
      </c>
      <c r="C10" s="15" t="inlineStr">
        <is>
          <t>A</t>
        </is>
      </c>
      <c r="D10" s="17" t="n">
        <v>46266</v>
      </c>
      <c r="E10" s="16" t="inlineStr">
        <is>
          <t>Peinture Fiction</t>
        </is>
      </c>
      <c r="F10" s="16" t="inlineStr">
        <is>
          <t>Première proposition fictive</t>
        </is>
      </c>
      <c r="G10" s="15" t="inlineStr">
        <is>
          <t>Non</t>
        </is>
      </c>
      <c r="H10" s="13">
        <f>IF(OR(A10="",G10&lt;&gt;"Oui"),"",A10)</f>
        <v/>
      </c>
      <c r="I10" s="13">
        <f>IF(A10="","",IF(OR(C10="",D10="",E10="",G10=""),"À compléter",IF(AND(G10="Oui",COUNTIFS($A$2:$A$201,A10,$G$2:$G$201,"Oui")&gt;1),"Plusieurs versions courantes","OK")))</f>
        <v/>
      </c>
      <c r="K10">
        <f>Livrables!A10</f>
        <v/>
      </c>
      <c r="L10">
        <f>'Paramètres'!H10</f>
        <v/>
      </c>
    </row>
    <row r="11" ht="28" customHeight="1">
      <c r="A11" s="15" t="inlineStr">
        <is>
          <t>DEMO-LIV-010</t>
        </is>
      </c>
      <c r="B11" s="15" t="n">
        <v>2</v>
      </c>
      <c r="C11" s="15" t="inlineStr">
        <is>
          <t>B</t>
        </is>
      </c>
      <c r="D11" s="17" t="n">
        <v>46271</v>
      </c>
      <c r="E11" s="16" t="inlineStr">
        <is>
          <t>Peinture Fiction</t>
        </is>
      </c>
      <c r="F11" s="16" t="inlineStr">
        <is>
          <t>Nuancier fictif ajusté</t>
        </is>
      </c>
      <c r="G11" s="15" t="inlineStr">
        <is>
          <t>Oui</t>
        </is>
      </c>
      <c r="H11" s="11">
        <f>IF(OR(A11="",G11&lt;&gt;"Oui"),"",A11)</f>
        <v/>
      </c>
      <c r="I11" s="11">
        <f>IF(A11="","",IF(OR(C11="",D11="",E11="",G11=""),"À compléter",IF(AND(G11="Oui",COUNTIFS($A$2:$A$201,A11,$G$2:$G$201,"Oui")&gt;1),"Plusieurs versions courantes","OK")))</f>
        <v/>
      </c>
      <c r="K11">
        <f>Livrables!A11</f>
        <v/>
      </c>
      <c r="L11">
        <f>'Paramètres'!H11</f>
        <v/>
      </c>
    </row>
    <row r="12" ht="21" customHeight="1">
      <c r="A12" s="15" t="n"/>
      <c r="B12" s="15" t="n"/>
      <c r="C12" s="15" t="n"/>
      <c r="D12" s="17" t="n"/>
      <c r="E12" s="16" t="n"/>
      <c r="F12" s="16" t="n"/>
      <c r="G12" s="15" t="n"/>
      <c r="H12" s="13">
        <f>IF(OR(A12="",G12&lt;&gt;"Oui"),"",A12)</f>
        <v/>
      </c>
      <c r="I12" s="13">
        <f>IF(A12="","",IF(OR(C12="",D12="",E12="",G12=""),"À compléter",IF(AND(G12="Oui",COUNTIFS($A$2:$A$201,A12,$G$2:$G$201,"Oui")&gt;1),"Plusieurs versions courantes","OK")))</f>
        <v/>
      </c>
      <c r="K12">
        <f>Livrables!A12</f>
        <v/>
      </c>
      <c r="L12">
        <f>'Paramètres'!H12</f>
        <v/>
      </c>
    </row>
    <row r="13" ht="21" customHeight="1">
      <c r="A13" s="15" t="n"/>
      <c r="B13" s="15" t="n"/>
      <c r="C13" s="15" t="n"/>
      <c r="D13" s="17" t="n"/>
      <c r="E13" s="16" t="n"/>
      <c r="F13" s="16" t="n"/>
      <c r="G13" s="15" t="n"/>
      <c r="H13" s="11">
        <f>IF(OR(A13="",G13&lt;&gt;"Oui"),"",A13)</f>
        <v/>
      </c>
      <c r="I13" s="11">
        <f>IF(A13="","",IF(OR(C13="",D13="",E13="",G13=""),"À compléter",IF(AND(G13="Oui",COUNTIFS($A$2:$A$201,A13,$G$2:$G$201,"Oui")&gt;1),"Plusieurs versions courantes","OK")))</f>
        <v/>
      </c>
      <c r="K13">
        <f>Livrables!A13</f>
        <v/>
      </c>
      <c r="L13">
        <f>'Paramètres'!H13</f>
        <v/>
      </c>
    </row>
    <row r="14" ht="21" customHeight="1">
      <c r="A14" s="15" t="n"/>
      <c r="B14" s="15" t="n"/>
      <c r="C14" s="15" t="n"/>
      <c r="D14" s="17" t="n"/>
      <c r="E14" s="16" t="n"/>
      <c r="F14" s="16" t="n"/>
      <c r="G14" s="15" t="n"/>
      <c r="H14" s="13">
        <f>IF(OR(A14="",G14&lt;&gt;"Oui"),"",A14)</f>
        <v/>
      </c>
      <c r="I14" s="13">
        <f>IF(A14="","",IF(OR(C14="",D14="",E14="",G14=""),"À compléter",IF(AND(G14="Oui",COUNTIFS($A$2:$A$201,A14,$G$2:$G$201,"Oui")&gt;1),"Plusieurs versions courantes","OK")))</f>
        <v/>
      </c>
      <c r="K14">
        <f>Livrables!A14</f>
        <v/>
      </c>
      <c r="L14">
        <f>'Paramètres'!H14</f>
        <v/>
      </c>
    </row>
    <row r="15" ht="21" customHeight="1">
      <c r="A15" s="15" t="n"/>
      <c r="B15" s="15" t="n"/>
      <c r="C15" s="15" t="n"/>
      <c r="D15" s="17" t="n"/>
      <c r="E15" s="16" t="n"/>
      <c r="F15" s="16" t="n"/>
      <c r="G15" s="15" t="n"/>
      <c r="H15" s="11">
        <f>IF(OR(A15="",G15&lt;&gt;"Oui"),"",A15)</f>
        <v/>
      </c>
      <c r="I15" s="11">
        <f>IF(A15="","",IF(OR(C15="",D15="",E15="",G15=""),"À compléter",IF(AND(G15="Oui",COUNTIFS($A$2:$A$201,A15,$G$2:$G$201,"Oui")&gt;1),"Plusieurs versions courantes","OK")))</f>
        <v/>
      </c>
      <c r="K15">
        <f>Livrables!A15</f>
        <v/>
      </c>
      <c r="L15">
        <f>'Paramètres'!H15</f>
        <v/>
      </c>
    </row>
    <row r="16" ht="21" customHeight="1">
      <c r="A16" s="15" t="n"/>
      <c r="B16" s="15" t="n"/>
      <c r="C16" s="15" t="n"/>
      <c r="D16" s="17" t="n"/>
      <c r="E16" s="16" t="n"/>
      <c r="F16" s="16" t="n"/>
      <c r="G16" s="15" t="n"/>
      <c r="H16" s="13">
        <f>IF(OR(A16="",G16&lt;&gt;"Oui"),"",A16)</f>
        <v/>
      </c>
      <c r="I16" s="13">
        <f>IF(A16="","",IF(OR(C16="",D16="",E16="",G16=""),"À compléter",IF(AND(G16="Oui",COUNTIFS($A$2:$A$201,A16,$G$2:$G$201,"Oui")&gt;1),"Plusieurs versions courantes","OK")))</f>
        <v/>
      </c>
      <c r="K16">
        <f>Livrables!A16</f>
        <v/>
      </c>
      <c r="L16">
        <f>'Paramètres'!H16</f>
        <v/>
      </c>
    </row>
    <row r="17" ht="21" customHeight="1">
      <c r="A17" s="15" t="n"/>
      <c r="B17" s="15" t="n"/>
      <c r="C17" s="15" t="n"/>
      <c r="D17" s="17" t="n"/>
      <c r="E17" s="16" t="n"/>
      <c r="F17" s="16" t="n"/>
      <c r="G17" s="15" t="n"/>
      <c r="H17" s="11">
        <f>IF(OR(A17="",G17&lt;&gt;"Oui"),"",A17)</f>
        <v/>
      </c>
      <c r="I17" s="11">
        <f>IF(A17="","",IF(OR(C17="",D17="",E17="",G17=""),"À compléter",IF(AND(G17="Oui",COUNTIFS($A$2:$A$201,A17,$G$2:$G$201,"Oui")&gt;1),"Plusieurs versions courantes","OK")))</f>
        <v/>
      </c>
      <c r="K17">
        <f>Livrables!A17</f>
        <v/>
      </c>
      <c r="L17">
        <f>'Paramètres'!H17</f>
        <v/>
      </c>
    </row>
    <row r="18" ht="21" customHeight="1">
      <c r="A18" s="15" t="n"/>
      <c r="B18" s="15" t="n"/>
      <c r="C18" s="15" t="n"/>
      <c r="D18" s="17" t="n"/>
      <c r="E18" s="16" t="n"/>
      <c r="F18" s="16" t="n"/>
      <c r="G18" s="15" t="n"/>
      <c r="H18" s="13">
        <f>IF(OR(A18="",G18&lt;&gt;"Oui"),"",A18)</f>
        <v/>
      </c>
      <c r="I18" s="13">
        <f>IF(A18="","",IF(OR(C18="",D18="",E18="",G18=""),"À compléter",IF(AND(G18="Oui",COUNTIFS($A$2:$A$201,A18,$G$2:$G$201,"Oui")&gt;1),"Plusieurs versions courantes","OK")))</f>
        <v/>
      </c>
      <c r="K18">
        <f>Livrables!A18</f>
        <v/>
      </c>
      <c r="L18">
        <f>'Paramètres'!H18</f>
        <v/>
      </c>
    </row>
    <row r="19" ht="21" customHeight="1">
      <c r="A19" s="15" t="n"/>
      <c r="B19" s="15" t="n"/>
      <c r="C19" s="15" t="n"/>
      <c r="D19" s="17" t="n"/>
      <c r="E19" s="16" t="n"/>
      <c r="F19" s="16" t="n"/>
      <c r="G19" s="15" t="n"/>
      <c r="H19" s="11">
        <f>IF(OR(A19="",G19&lt;&gt;"Oui"),"",A19)</f>
        <v/>
      </c>
      <c r="I19" s="11">
        <f>IF(A19="","",IF(OR(C19="",D19="",E19="",G19=""),"À compléter",IF(AND(G19="Oui",COUNTIFS($A$2:$A$201,A19,$G$2:$G$201,"Oui")&gt;1),"Plusieurs versions courantes","OK")))</f>
        <v/>
      </c>
      <c r="K19">
        <f>Livrables!A19</f>
        <v/>
      </c>
      <c r="L19">
        <f>'Paramètres'!H19</f>
        <v/>
      </c>
    </row>
    <row r="20" ht="21" customHeight="1">
      <c r="A20" s="15" t="n"/>
      <c r="B20" s="15" t="n"/>
      <c r="C20" s="15" t="n"/>
      <c r="D20" s="17" t="n"/>
      <c r="E20" s="16" t="n"/>
      <c r="F20" s="16" t="n"/>
      <c r="G20" s="15" t="n"/>
      <c r="H20" s="13">
        <f>IF(OR(A20="",G20&lt;&gt;"Oui"),"",A20)</f>
        <v/>
      </c>
      <c r="I20" s="13">
        <f>IF(A20="","",IF(OR(C20="",D20="",E20="",G20=""),"À compléter",IF(AND(G20="Oui",COUNTIFS($A$2:$A$201,A20,$G$2:$G$201,"Oui")&gt;1),"Plusieurs versions courantes","OK")))</f>
        <v/>
      </c>
      <c r="K20">
        <f>Livrables!A20</f>
        <v/>
      </c>
      <c r="L20">
        <f>'Paramètres'!H20</f>
        <v/>
      </c>
    </row>
    <row r="21" ht="21" customHeight="1">
      <c r="A21" s="15" t="n"/>
      <c r="B21" s="15" t="n"/>
      <c r="C21" s="15" t="n"/>
      <c r="D21" s="17" t="n"/>
      <c r="E21" s="16" t="n"/>
      <c r="F21" s="16" t="n"/>
      <c r="G21" s="15" t="n"/>
      <c r="H21" s="11">
        <f>IF(OR(A21="",G21&lt;&gt;"Oui"),"",A21)</f>
        <v/>
      </c>
      <c r="I21" s="11">
        <f>IF(A21="","",IF(OR(C21="",D21="",E21="",G21=""),"À compléter",IF(AND(G21="Oui",COUNTIFS($A$2:$A$201,A21,$G$2:$G$201,"Oui")&gt;1),"Plusieurs versions courantes","OK")))</f>
        <v/>
      </c>
      <c r="K21">
        <f>Livrables!A21</f>
        <v/>
      </c>
      <c r="L21">
        <f>'Paramètres'!H21</f>
        <v/>
      </c>
    </row>
    <row r="22" ht="21" customHeight="1">
      <c r="A22" s="15" t="n"/>
      <c r="B22" s="15" t="n"/>
      <c r="C22" s="15" t="n"/>
      <c r="D22" s="17" t="n"/>
      <c r="E22" s="16" t="n"/>
      <c r="F22" s="16" t="n"/>
      <c r="G22" s="15" t="n"/>
      <c r="H22" s="13">
        <f>IF(OR(A22="",G22&lt;&gt;"Oui"),"",A22)</f>
        <v/>
      </c>
      <c r="I22" s="13">
        <f>IF(A22="","",IF(OR(C22="",D22="",E22="",G22=""),"À compléter",IF(AND(G22="Oui",COUNTIFS($A$2:$A$201,A22,$G$2:$G$201,"Oui")&gt;1),"Plusieurs versions courantes","OK")))</f>
        <v/>
      </c>
      <c r="K22">
        <f>Livrables!A22</f>
        <v/>
      </c>
      <c r="L22">
        <f>'Paramètres'!H22</f>
        <v/>
      </c>
    </row>
    <row r="23" ht="21" customHeight="1">
      <c r="A23" s="15" t="n"/>
      <c r="B23" s="15" t="n"/>
      <c r="C23" s="15" t="n"/>
      <c r="D23" s="17" t="n"/>
      <c r="E23" s="16" t="n"/>
      <c r="F23" s="16" t="n"/>
      <c r="G23" s="15" t="n"/>
      <c r="H23" s="11">
        <f>IF(OR(A23="",G23&lt;&gt;"Oui"),"",A23)</f>
        <v/>
      </c>
      <c r="I23" s="11">
        <f>IF(A23="","",IF(OR(C23="",D23="",E23="",G23=""),"À compléter",IF(AND(G23="Oui",COUNTIFS($A$2:$A$201,A23,$G$2:$G$201,"Oui")&gt;1),"Plusieurs versions courantes","OK")))</f>
        <v/>
      </c>
      <c r="K23">
        <f>Livrables!A23</f>
        <v/>
      </c>
      <c r="L23">
        <f>'Paramètres'!H23</f>
        <v/>
      </c>
    </row>
    <row r="24" ht="21" customHeight="1">
      <c r="A24" s="15" t="n"/>
      <c r="B24" s="15" t="n"/>
      <c r="C24" s="15" t="n"/>
      <c r="D24" s="17" t="n"/>
      <c r="E24" s="16" t="n"/>
      <c r="F24" s="16" t="n"/>
      <c r="G24" s="15" t="n"/>
      <c r="H24" s="13">
        <f>IF(OR(A24="",G24&lt;&gt;"Oui"),"",A24)</f>
        <v/>
      </c>
      <c r="I24" s="13">
        <f>IF(A24="","",IF(OR(C24="",D24="",E24="",G24=""),"À compléter",IF(AND(G24="Oui",COUNTIFS($A$2:$A$201,A24,$G$2:$G$201,"Oui")&gt;1),"Plusieurs versions courantes","OK")))</f>
        <v/>
      </c>
      <c r="K24">
        <f>Livrables!A24</f>
        <v/>
      </c>
      <c r="L24">
        <f>'Paramètres'!H24</f>
        <v/>
      </c>
    </row>
    <row r="25" ht="21" customHeight="1">
      <c r="A25" s="15" t="n"/>
      <c r="B25" s="15" t="n"/>
      <c r="C25" s="15" t="n"/>
      <c r="D25" s="17" t="n"/>
      <c r="E25" s="16" t="n"/>
      <c r="F25" s="16" t="n"/>
      <c r="G25" s="15" t="n"/>
      <c r="H25" s="11">
        <f>IF(OR(A25="",G25&lt;&gt;"Oui"),"",A25)</f>
        <v/>
      </c>
      <c r="I25" s="11">
        <f>IF(A25="","",IF(OR(C25="",D25="",E25="",G25=""),"À compléter",IF(AND(G25="Oui",COUNTIFS($A$2:$A$201,A25,$G$2:$G$201,"Oui")&gt;1),"Plusieurs versions courantes","OK")))</f>
        <v/>
      </c>
      <c r="K25">
        <f>Livrables!A25</f>
        <v/>
      </c>
      <c r="L25">
        <f>'Paramètres'!H25</f>
        <v/>
      </c>
    </row>
    <row r="26" ht="21" customHeight="1">
      <c r="A26" s="15" t="n"/>
      <c r="B26" s="15" t="n"/>
      <c r="C26" s="15" t="n"/>
      <c r="D26" s="17" t="n"/>
      <c r="E26" s="16" t="n"/>
      <c r="F26" s="16" t="n"/>
      <c r="G26" s="15" t="n"/>
      <c r="H26" s="13">
        <f>IF(OR(A26="",G26&lt;&gt;"Oui"),"",A26)</f>
        <v/>
      </c>
      <c r="I26" s="13">
        <f>IF(A26="","",IF(OR(C26="",D26="",E26="",G26=""),"À compléter",IF(AND(G26="Oui",COUNTIFS($A$2:$A$201,A26,$G$2:$G$201,"Oui")&gt;1),"Plusieurs versions courantes","OK")))</f>
        <v/>
      </c>
      <c r="K26">
        <f>Livrables!A26</f>
        <v/>
      </c>
      <c r="L26">
        <f>'Paramètres'!H26</f>
        <v/>
      </c>
    </row>
    <row r="27" ht="21" customHeight="1">
      <c r="A27" s="15" t="n"/>
      <c r="B27" s="15" t="n"/>
      <c r="C27" s="15" t="n"/>
      <c r="D27" s="17" t="n"/>
      <c r="E27" s="16" t="n"/>
      <c r="F27" s="16" t="n"/>
      <c r="G27" s="15" t="n"/>
      <c r="H27" s="11">
        <f>IF(OR(A27="",G27&lt;&gt;"Oui"),"",A27)</f>
        <v/>
      </c>
      <c r="I27" s="11">
        <f>IF(A27="","",IF(OR(C27="",D27="",E27="",G27=""),"À compléter",IF(AND(G27="Oui",COUNTIFS($A$2:$A$201,A27,$G$2:$G$201,"Oui")&gt;1),"Plusieurs versions courantes","OK")))</f>
        <v/>
      </c>
      <c r="K27">
        <f>Livrables!A27</f>
        <v/>
      </c>
      <c r="L27">
        <f>'Paramètres'!H27</f>
        <v/>
      </c>
    </row>
    <row r="28" ht="21" customHeight="1">
      <c r="A28" s="15" t="n"/>
      <c r="B28" s="15" t="n"/>
      <c r="C28" s="15" t="n"/>
      <c r="D28" s="17" t="n"/>
      <c r="E28" s="16" t="n"/>
      <c r="F28" s="16" t="n"/>
      <c r="G28" s="15" t="n"/>
      <c r="H28" s="13">
        <f>IF(OR(A28="",G28&lt;&gt;"Oui"),"",A28)</f>
        <v/>
      </c>
      <c r="I28" s="13">
        <f>IF(A28="","",IF(OR(C28="",D28="",E28="",G28=""),"À compléter",IF(AND(G28="Oui",COUNTIFS($A$2:$A$201,A28,$G$2:$G$201,"Oui")&gt;1),"Plusieurs versions courantes","OK")))</f>
        <v/>
      </c>
      <c r="K28">
        <f>Livrables!A28</f>
        <v/>
      </c>
      <c r="L28">
        <f>'Paramètres'!H28</f>
        <v/>
      </c>
    </row>
    <row r="29" ht="21" customHeight="1">
      <c r="A29" s="15" t="n"/>
      <c r="B29" s="15" t="n"/>
      <c r="C29" s="15" t="n"/>
      <c r="D29" s="17" t="n"/>
      <c r="E29" s="16" t="n"/>
      <c r="F29" s="16" t="n"/>
      <c r="G29" s="15" t="n"/>
      <c r="H29" s="11">
        <f>IF(OR(A29="",G29&lt;&gt;"Oui"),"",A29)</f>
        <v/>
      </c>
      <c r="I29" s="11">
        <f>IF(A29="","",IF(OR(C29="",D29="",E29="",G29=""),"À compléter",IF(AND(G29="Oui",COUNTIFS($A$2:$A$201,A29,$G$2:$G$201,"Oui")&gt;1),"Plusieurs versions courantes","OK")))</f>
        <v/>
      </c>
      <c r="K29">
        <f>Livrables!A29</f>
        <v/>
      </c>
      <c r="L29">
        <f>'Paramètres'!H29</f>
        <v/>
      </c>
    </row>
    <row r="30" ht="21" customHeight="1">
      <c r="A30" s="15" t="n"/>
      <c r="B30" s="15" t="n"/>
      <c r="C30" s="15" t="n"/>
      <c r="D30" s="17" t="n"/>
      <c r="E30" s="16" t="n"/>
      <c r="F30" s="16" t="n"/>
      <c r="G30" s="15" t="n"/>
      <c r="H30" s="13">
        <f>IF(OR(A30="",G30&lt;&gt;"Oui"),"",A30)</f>
        <v/>
      </c>
      <c r="I30" s="13">
        <f>IF(A30="","",IF(OR(C30="",D30="",E30="",G30=""),"À compléter",IF(AND(G30="Oui",COUNTIFS($A$2:$A$201,A30,$G$2:$G$201,"Oui")&gt;1),"Plusieurs versions courantes","OK")))</f>
        <v/>
      </c>
      <c r="K30">
        <f>Livrables!A30</f>
        <v/>
      </c>
      <c r="L30">
        <f>'Paramètres'!H30</f>
        <v/>
      </c>
    </row>
    <row r="31" ht="21" customHeight="1">
      <c r="A31" s="15" t="n"/>
      <c r="B31" s="15" t="n"/>
      <c r="C31" s="15" t="n"/>
      <c r="D31" s="17" t="n"/>
      <c r="E31" s="16" t="n"/>
      <c r="F31" s="16" t="n"/>
      <c r="G31" s="15" t="n"/>
      <c r="H31" s="11">
        <f>IF(OR(A31="",G31&lt;&gt;"Oui"),"",A31)</f>
        <v/>
      </c>
      <c r="I31" s="11">
        <f>IF(A31="","",IF(OR(C31="",D31="",E31="",G31=""),"À compléter",IF(AND(G31="Oui",COUNTIFS($A$2:$A$201,A31,$G$2:$G$201,"Oui")&gt;1),"Plusieurs versions courantes","OK")))</f>
        <v/>
      </c>
      <c r="K31">
        <f>Livrables!A31</f>
        <v/>
      </c>
      <c r="L31">
        <f>'Paramètres'!H31</f>
        <v/>
      </c>
    </row>
    <row r="32" ht="21" customHeight="1">
      <c r="A32" s="15" t="n"/>
      <c r="B32" s="15" t="n"/>
      <c r="C32" s="15" t="n"/>
      <c r="D32" s="17" t="n"/>
      <c r="E32" s="16" t="n"/>
      <c r="F32" s="16" t="n"/>
      <c r="G32" s="15" t="n"/>
      <c r="H32" s="13">
        <f>IF(OR(A32="",G32&lt;&gt;"Oui"),"",A32)</f>
        <v/>
      </c>
      <c r="I32" s="13">
        <f>IF(A32="","",IF(OR(C32="",D32="",E32="",G32=""),"À compléter",IF(AND(G32="Oui",COUNTIFS($A$2:$A$201,A32,$G$2:$G$201,"Oui")&gt;1),"Plusieurs versions courantes","OK")))</f>
        <v/>
      </c>
      <c r="K32">
        <f>Livrables!A32</f>
        <v/>
      </c>
      <c r="L32">
        <f>'Paramètres'!H32</f>
        <v/>
      </c>
    </row>
    <row r="33" ht="21" customHeight="1">
      <c r="A33" s="15" t="n"/>
      <c r="B33" s="15" t="n"/>
      <c r="C33" s="15" t="n"/>
      <c r="D33" s="17" t="n"/>
      <c r="E33" s="16" t="n"/>
      <c r="F33" s="16" t="n"/>
      <c r="G33" s="15" t="n"/>
      <c r="H33" s="11">
        <f>IF(OR(A33="",G33&lt;&gt;"Oui"),"",A33)</f>
        <v/>
      </c>
      <c r="I33" s="11">
        <f>IF(A33="","",IF(OR(C33="",D33="",E33="",G33=""),"À compléter",IF(AND(G33="Oui",COUNTIFS($A$2:$A$201,A33,$G$2:$G$201,"Oui")&gt;1),"Plusieurs versions courantes","OK")))</f>
        <v/>
      </c>
      <c r="K33">
        <f>Livrables!A33</f>
        <v/>
      </c>
      <c r="L33">
        <f>'Paramètres'!H33</f>
        <v/>
      </c>
    </row>
    <row r="34" ht="21" customHeight="1">
      <c r="A34" s="15" t="n"/>
      <c r="B34" s="15" t="n"/>
      <c r="C34" s="15" t="n"/>
      <c r="D34" s="17" t="n"/>
      <c r="E34" s="16" t="n"/>
      <c r="F34" s="16" t="n"/>
      <c r="G34" s="15" t="n"/>
      <c r="H34" s="13">
        <f>IF(OR(A34="",G34&lt;&gt;"Oui"),"",A34)</f>
        <v/>
      </c>
      <c r="I34" s="13">
        <f>IF(A34="","",IF(OR(C34="",D34="",E34="",G34=""),"À compléter",IF(AND(G34="Oui",COUNTIFS($A$2:$A$201,A34,$G$2:$G$201,"Oui")&gt;1),"Plusieurs versions courantes","OK")))</f>
        <v/>
      </c>
      <c r="K34">
        <f>Livrables!A34</f>
        <v/>
      </c>
      <c r="L34">
        <f>'Paramètres'!H34</f>
        <v/>
      </c>
    </row>
    <row r="35" ht="21" customHeight="1">
      <c r="A35" s="15" t="n"/>
      <c r="B35" s="15" t="n"/>
      <c r="C35" s="15" t="n"/>
      <c r="D35" s="17" t="n"/>
      <c r="E35" s="16" t="n"/>
      <c r="F35" s="16" t="n"/>
      <c r="G35" s="15" t="n"/>
      <c r="H35" s="11">
        <f>IF(OR(A35="",G35&lt;&gt;"Oui"),"",A35)</f>
        <v/>
      </c>
      <c r="I35" s="11">
        <f>IF(A35="","",IF(OR(C35="",D35="",E35="",G35=""),"À compléter",IF(AND(G35="Oui",COUNTIFS($A$2:$A$201,A35,$G$2:$G$201,"Oui")&gt;1),"Plusieurs versions courantes","OK")))</f>
        <v/>
      </c>
      <c r="K35">
        <f>Livrables!A35</f>
        <v/>
      </c>
      <c r="L35">
        <f>'Paramètres'!H35</f>
        <v/>
      </c>
    </row>
    <row r="36" ht="21" customHeight="1">
      <c r="A36" s="15" t="n"/>
      <c r="B36" s="15" t="n"/>
      <c r="C36" s="15" t="n"/>
      <c r="D36" s="17" t="n"/>
      <c r="E36" s="16" t="n"/>
      <c r="F36" s="16" t="n"/>
      <c r="G36" s="15" t="n"/>
      <c r="H36" s="13">
        <f>IF(OR(A36="",G36&lt;&gt;"Oui"),"",A36)</f>
        <v/>
      </c>
      <c r="I36" s="13">
        <f>IF(A36="","",IF(OR(C36="",D36="",E36="",G36=""),"À compléter",IF(AND(G36="Oui",COUNTIFS($A$2:$A$201,A36,$G$2:$G$201,"Oui")&gt;1),"Plusieurs versions courantes","OK")))</f>
        <v/>
      </c>
      <c r="K36">
        <f>Livrables!A36</f>
        <v/>
      </c>
      <c r="L36">
        <f>'Paramètres'!H36</f>
        <v/>
      </c>
    </row>
    <row r="37" ht="21" customHeight="1">
      <c r="A37" s="15" t="n"/>
      <c r="B37" s="15" t="n"/>
      <c r="C37" s="15" t="n"/>
      <c r="D37" s="17" t="n"/>
      <c r="E37" s="16" t="n"/>
      <c r="F37" s="16" t="n"/>
      <c r="G37" s="15" t="n"/>
      <c r="H37" s="11">
        <f>IF(OR(A37="",G37&lt;&gt;"Oui"),"",A37)</f>
        <v/>
      </c>
      <c r="I37" s="11">
        <f>IF(A37="","",IF(OR(C37="",D37="",E37="",G37=""),"À compléter",IF(AND(G37="Oui",COUNTIFS($A$2:$A$201,A37,$G$2:$G$201,"Oui")&gt;1),"Plusieurs versions courantes","OK")))</f>
        <v/>
      </c>
      <c r="K37">
        <f>Livrables!A37</f>
        <v/>
      </c>
      <c r="L37">
        <f>'Paramètres'!H37</f>
        <v/>
      </c>
    </row>
    <row r="38" ht="21" customHeight="1">
      <c r="A38" s="15" t="n"/>
      <c r="B38" s="15" t="n"/>
      <c r="C38" s="15" t="n"/>
      <c r="D38" s="17" t="n"/>
      <c r="E38" s="16" t="n"/>
      <c r="F38" s="16" t="n"/>
      <c r="G38" s="15" t="n"/>
      <c r="H38" s="13">
        <f>IF(OR(A38="",G38&lt;&gt;"Oui"),"",A38)</f>
        <v/>
      </c>
      <c r="I38" s="13">
        <f>IF(A38="","",IF(OR(C38="",D38="",E38="",G38=""),"À compléter",IF(AND(G38="Oui",COUNTIFS($A$2:$A$201,A38,$G$2:$G$201,"Oui")&gt;1),"Plusieurs versions courantes","OK")))</f>
        <v/>
      </c>
      <c r="K38">
        <f>Livrables!A38</f>
        <v/>
      </c>
      <c r="L38">
        <f>'Paramètres'!H38</f>
        <v/>
      </c>
    </row>
    <row r="39" ht="21" customHeight="1">
      <c r="A39" s="15" t="n"/>
      <c r="B39" s="15" t="n"/>
      <c r="C39" s="15" t="n"/>
      <c r="D39" s="17" t="n"/>
      <c r="E39" s="16" t="n"/>
      <c r="F39" s="16" t="n"/>
      <c r="G39" s="15" t="n"/>
      <c r="H39" s="11">
        <f>IF(OR(A39="",G39&lt;&gt;"Oui"),"",A39)</f>
        <v/>
      </c>
      <c r="I39" s="11">
        <f>IF(A39="","",IF(OR(C39="",D39="",E39="",G39=""),"À compléter",IF(AND(G39="Oui",COUNTIFS($A$2:$A$201,A39,$G$2:$G$201,"Oui")&gt;1),"Plusieurs versions courantes","OK")))</f>
        <v/>
      </c>
      <c r="K39">
        <f>Livrables!A39</f>
        <v/>
      </c>
      <c r="L39">
        <f>'Paramètres'!H39</f>
        <v/>
      </c>
    </row>
    <row r="40" ht="21" customHeight="1">
      <c r="A40" s="15" t="n"/>
      <c r="B40" s="15" t="n"/>
      <c r="C40" s="15" t="n"/>
      <c r="D40" s="17" t="n"/>
      <c r="E40" s="16" t="n"/>
      <c r="F40" s="16" t="n"/>
      <c r="G40" s="15" t="n"/>
      <c r="H40" s="13">
        <f>IF(OR(A40="",G40&lt;&gt;"Oui"),"",A40)</f>
        <v/>
      </c>
      <c r="I40" s="13">
        <f>IF(A40="","",IF(OR(C40="",D40="",E40="",G40=""),"À compléter",IF(AND(G40="Oui",COUNTIFS($A$2:$A$201,A40,$G$2:$G$201,"Oui")&gt;1),"Plusieurs versions courantes","OK")))</f>
        <v/>
      </c>
      <c r="K40">
        <f>Livrables!A40</f>
        <v/>
      </c>
      <c r="L40">
        <f>'Paramètres'!H40</f>
        <v/>
      </c>
    </row>
    <row r="41" ht="21" customHeight="1">
      <c r="A41" s="15" t="n"/>
      <c r="B41" s="15" t="n"/>
      <c r="C41" s="15" t="n"/>
      <c r="D41" s="17" t="n"/>
      <c r="E41" s="16" t="n"/>
      <c r="F41" s="16" t="n"/>
      <c r="G41" s="15" t="n"/>
      <c r="H41" s="11">
        <f>IF(OR(A41="",G41&lt;&gt;"Oui"),"",A41)</f>
        <v/>
      </c>
      <c r="I41" s="11">
        <f>IF(A41="","",IF(OR(C41="",D41="",E41="",G41=""),"À compléter",IF(AND(G41="Oui",COUNTIFS($A$2:$A$201,A41,$G$2:$G$201,"Oui")&gt;1),"Plusieurs versions courantes","OK")))</f>
        <v/>
      </c>
      <c r="K41">
        <f>Livrables!A41</f>
        <v/>
      </c>
      <c r="L41">
        <f>'Paramètres'!H41</f>
        <v/>
      </c>
    </row>
    <row r="42" ht="21" customHeight="1">
      <c r="A42" s="15" t="n"/>
      <c r="B42" s="15" t="n"/>
      <c r="C42" s="15" t="n"/>
      <c r="D42" s="17" t="n"/>
      <c r="E42" s="16" t="n"/>
      <c r="F42" s="16" t="n"/>
      <c r="G42" s="15" t="n"/>
      <c r="H42" s="13">
        <f>IF(OR(A42="",G42&lt;&gt;"Oui"),"",A42)</f>
        <v/>
      </c>
      <c r="I42" s="13">
        <f>IF(A42="","",IF(OR(C42="",D42="",E42="",G42=""),"À compléter",IF(AND(G42="Oui",COUNTIFS($A$2:$A$201,A42,$G$2:$G$201,"Oui")&gt;1),"Plusieurs versions courantes","OK")))</f>
        <v/>
      </c>
      <c r="K42">
        <f>Livrables!A42</f>
        <v/>
      </c>
      <c r="L42">
        <f>'Paramètres'!H42</f>
        <v/>
      </c>
    </row>
    <row r="43" ht="21" customHeight="1">
      <c r="A43" s="15" t="n"/>
      <c r="B43" s="15" t="n"/>
      <c r="C43" s="15" t="n"/>
      <c r="D43" s="17" t="n"/>
      <c r="E43" s="16" t="n"/>
      <c r="F43" s="16" t="n"/>
      <c r="G43" s="15" t="n"/>
      <c r="H43" s="11">
        <f>IF(OR(A43="",G43&lt;&gt;"Oui"),"",A43)</f>
        <v/>
      </c>
      <c r="I43" s="11">
        <f>IF(A43="","",IF(OR(C43="",D43="",E43="",G43=""),"À compléter",IF(AND(G43="Oui",COUNTIFS($A$2:$A$201,A43,$G$2:$G$201,"Oui")&gt;1),"Plusieurs versions courantes","OK")))</f>
        <v/>
      </c>
      <c r="K43">
        <f>Livrables!A43</f>
        <v/>
      </c>
      <c r="L43">
        <f>'Paramètres'!H43</f>
        <v/>
      </c>
    </row>
    <row r="44" ht="21" customHeight="1">
      <c r="A44" s="15" t="n"/>
      <c r="B44" s="15" t="n"/>
      <c r="C44" s="15" t="n"/>
      <c r="D44" s="17" t="n"/>
      <c r="E44" s="16" t="n"/>
      <c r="F44" s="16" t="n"/>
      <c r="G44" s="15" t="n"/>
      <c r="H44" s="13">
        <f>IF(OR(A44="",G44&lt;&gt;"Oui"),"",A44)</f>
        <v/>
      </c>
      <c r="I44" s="13">
        <f>IF(A44="","",IF(OR(C44="",D44="",E44="",G44=""),"À compléter",IF(AND(G44="Oui",COUNTIFS($A$2:$A$201,A44,$G$2:$G$201,"Oui")&gt;1),"Plusieurs versions courantes","OK")))</f>
        <v/>
      </c>
      <c r="K44">
        <f>Livrables!A44</f>
        <v/>
      </c>
      <c r="L44">
        <f>'Paramètres'!H44</f>
        <v/>
      </c>
    </row>
    <row r="45" ht="21" customHeight="1">
      <c r="A45" s="15" t="n"/>
      <c r="B45" s="15" t="n"/>
      <c r="C45" s="15" t="n"/>
      <c r="D45" s="17" t="n"/>
      <c r="E45" s="16" t="n"/>
      <c r="F45" s="16" t="n"/>
      <c r="G45" s="15" t="n"/>
      <c r="H45" s="11">
        <f>IF(OR(A45="",G45&lt;&gt;"Oui"),"",A45)</f>
        <v/>
      </c>
      <c r="I45" s="11">
        <f>IF(A45="","",IF(OR(C45="",D45="",E45="",G45=""),"À compléter",IF(AND(G45="Oui",COUNTIFS($A$2:$A$201,A45,$G$2:$G$201,"Oui")&gt;1),"Plusieurs versions courantes","OK")))</f>
        <v/>
      </c>
      <c r="K45">
        <f>Livrables!A45</f>
        <v/>
      </c>
      <c r="L45">
        <f>'Paramètres'!H45</f>
        <v/>
      </c>
    </row>
    <row r="46" ht="21" customHeight="1">
      <c r="A46" s="15" t="n"/>
      <c r="B46" s="15" t="n"/>
      <c r="C46" s="15" t="n"/>
      <c r="D46" s="17" t="n"/>
      <c r="E46" s="16" t="n"/>
      <c r="F46" s="16" t="n"/>
      <c r="G46" s="15" t="n"/>
      <c r="H46" s="13">
        <f>IF(OR(A46="",G46&lt;&gt;"Oui"),"",A46)</f>
        <v/>
      </c>
      <c r="I46" s="13">
        <f>IF(A46="","",IF(OR(C46="",D46="",E46="",G46=""),"À compléter",IF(AND(G46="Oui",COUNTIFS($A$2:$A$201,A46,$G$2:$G$201,"Oui")&gt;1),"Plusieurs versions courantes","OK")))</f>
        <v/>
      </c>
      <c r="K46">
        <f>Livrables!A46</f>
        <v/>
      </c>
      <c r="L46">
        <f>'Paramètres'!H46</f>
        <v/>
      </c>
    </row>
    <row r="47" ht="21" customHeight="1">
      <c r="A47" s="15" t="n"/>
      <c r="B47" s="15" t="n"/>
      <c r="C47" s="15" t="n"/>
      <c r="D47" s="17" t="n"/>
      <c r="E47" s="16" t="n"/>
      <c r="F47" s="16" t="n"/>
      <c r="G47" s="15" t="n"/>
      <c r="H47" s="11">
        <f>IF(OR(A47="",G47&lt;&gt;"Oui"),"",A47)</f>
        <v/>
      </c>
      <c r="I47" s="11">
        <f>IF(A47="","",IF(OR(C47="",D47="",E47="",G47=""),"À compléter",IF(AND(G47="Oui",COUNTIFS($A$2:$A$201,A47,$G$2:$G$201,"Oui")&gt;1),"Plusieurs versions courantes","OK")))</f>
        <v/>
      </c>
      <c r="K47">
        <f>Livrables!A47</f>
        <v/>
      </c>
      <c r="L47">
        <f>'Paramètres'!H47</f>
        <v/>
      </c>
    </row>
    <row r="48" ht="21" customHeight="1">
      <c r="A48" s="15" t="n"/>
      <c r="B48" s="15" t="n"/>
      <c r="C48" s="15" t="n"/>
      <c r="D48" s="17" t="n"/>
      <c r="E48" s="16" t="n"/>
      <c r="F48" s="16" t="n"/>
      <c r="G48" s="15" t="n"/>
      <c r="H48" s="13">
        <f>IF(OR(A48="",G48&lt;&gt;"Oui"),"",A48)</f>
        <v/>
      </c>
      <c r="I48" s="13">
        <f>IF(A48="","",IF(OR(C48="",D48="",E48="",G48=""),"À compléter",IF(AND(G48="Oui",COUNTIFS($A$2:$A$201,A48,$G$2:$G$201,"Oui")&gt;1),"Plusieurs versions courantes","OK")))</f>
        <v/>
      </c>
      <c r="K48">
        <f>Livrables!A48</f>
        <v/>
      </c>
      <c r="L48">
        <f>'Paramètres'!H48</f>
        <v/>
      </c>
    </row>
    <row r="49" ht="21" customHeight="1">
      <c r="A49" s="15" t="n"/>
      <c r="B49" s="15" t="n"/>
      <c r="C49" s="15" t="n"/>
      <c r="D49" s="17" t="n"/>
      <c r="E49" s="16" t="n"/>
      <c r="F49" s="16" t="n"/>
      <c r="G49" s="15" t="n"/>
      <c r="H49" s="11">
        <f>IF(OR(A49="",G49&lt;&gt;"Oui"),"",A49)</f>
        <v/>
      </c>
      <c r="I49" s="11">
        <f>IF(A49="","",IF(OR(C49="",D49="",E49="",G49=""),"À compléter",IF(AND(G49="Oui",COUNTIFS($A$2:$A$201,A49,$G$2:$G$201,"Oui")&gt;1),"Plusieurs versions courantes","OK")))</f>
        <v/>
      </c>
      <c r="K49">
        <f>Livrables!A49</f>
        <v/>
      </c>
      <c r="L49">
        <f>'Paramètres'!H49</f>
        <v/>
      </c>
    </row>
    <row r="50" ht="21" customHeight="1">
      <c r="A50" s="15" t="n"/>
      <c r="B50" s="15" t="n"/>
      <c r="C50" s="15" t="n"/>
      <c r="D50" s="17" t="n"/>
      <c r="E50" s="16" t="n"/>
      <c r="F50" s="16" t="n"/>
      <c r="G50" s="15" t="n"/>
      <c r="H50" s="13">
        <f>IF(OR(A50="",G50&lt;&gt;"Oui"),"",A50)</f>
        <v/>
      </c>
      <c r="I50" s="13">
        <f>IF(A50="","",IF(OR(C50="",D50="",E50="",G50=""),"À compléter",IF(AND(G50="Oui",COUNTIFS($A$2:$A$201,A50,$G$2:$G$201,"Oui")&gt;1),"Plusieurs versions courantes","OK")))</f>
        <v/>
      </c>
      <c r="K50">
        <f>Livrables!A50</f>
        <v/>
      </c>
      <c r="L50">
        <f>'Paramètres'!H50</f>
        <v/>
      </c>
    </row>
    <row r="51" ht="21" customHeight="1">
      <c r="A51" s="15" t="n"/>
      <c r="B51" s="15" t="n"/>
      <c r="C51" s="15" t="n"/>
      <c r="D51" s="17" t="n"/>
      <c r="E51" s="16" t="n"/>
      <c r="F51" s="16" t="n"/>
      <c r="G51" s="15" t="n"/>
      <c r="H51" s="11">
        <f>IF(OR(A51="",G51&lt;&gt;"Oui"),"",A51)</f>
        <v/>
      </c>
      <c r="I51" s="11">
        <f>IF(A51="","",IF(OR(C51="",D51="",E51="",G51=""),"À compléter",IF(AND(G51="Oui",COUNTIFS($A$2:$A$201,A51,$G$2:$G$201,"Oui")&gt;1),"Plusieurs versions courantes","OK")))</f>
        <v/>
      </c>
      <c r="K51">
        <f>Livrables!A51</f>
        <v/>
      </c>
      <c r="L51">
        <f>'Paramètres'!H51</f>
        <v/>
      </c>
    </row>
    <row r="52" ht="21" customHeight="1">
      <c r="A52" s="15" t="n"/>
      <c r="B52" s="15" t="n"/>
      <c r="C52" s="15" t="n"/>
      <c r="D52" s="17" t="n"/>
      <c r="E52" s="16" t="n"/>
      <c r="F52" s="16" t="n"/>
      <c r="G52" s="15" t="n"/>
      <c r="H52" s="13">
        <f>IF(OR(A52="",G52&lt;&gt;"Oui"),"",A52)</f>
        <v/>
      </c>
      <c r="I52" s="13">
        <f>IF(A52="","",IF(OR(C52="",D52="",E52="",G52=""),"À compléter",IF(AND(G52="Oui",COUNTIFS($A$2:$A$201,A52,$G$2:$G$201,"Oui")&gt;1),"Plusieurs versions courantes","OK")))</f>
        <v/>
      </c>
      <c r="K52">
        <f>Livrables!A52</f>
        <v/>
      </c>
      <c r="L52">
        <f>'Paramètres'!H52</f>
        <v/>
      </c>
    </row>
    <row r="53" ht="21" customHeight="1">
      <c r="A53" s="15" t="n"/>
      <c r="B53" s="15" t="n"/>
      <c r="C53" s="15" t="n"/>
      <c r="D53" s="17" t="n"/>
      <c r="E53" s="16" t="n"/>
      <c r="F53" s="16" t="n"/>
      <c r="G53" s="15" t="n"/>
      <c r="H53" s="11">
        <f>IF(OR(A53="",G53&lt;&gt;"Oui"),"",A53)</f>
        <v/>
      </c>
      <c r="I53" s="11">
        <f>IF(A53="","",IF(OR(C53="",D53="",E53="",G53=""),"À compléter",IF(AND(G53="Oui",COUNTIFS($A$2:$A$201,A53,$G$2:$G$201,"Oui")&gt;1),"Plusieurs versions courantes","OK")))</f>
        <v/>
      </c>
      <c r="K53">
        <f>Livrables!A53</f>
        <v/>
      </c>
      <c r="L53">
        <f>'Paramètres'!H53</f>
        <v/>
      </c>
    </row>
    <row r="54" ht="21" customHeight="1">
      <c r="A54" s="15" t="n"/>
      <c r="B54" s="15" t="n"/>
      <c r="C54" s="15" t="n"/>
      <c r="D54" s="17" t="n"/>
      <c r="E54" s="16" t="n"/>
      <c r="F54" s="16" t="n"/>
      <c r="G54" s="15" t="n"/>
      <c r="H54" s="13">
        <f>IF(OR(A54="",G54&lt;&gt;"Oui"),"",A54)</f>
        <v/>
      </c>
      <c r="I54" s="13">
        <f>IF(A54="","",IF(OR(C54="",D54="",E54="",G54=""),"À compléter",IF(AND(G54="Oui",COUNTIFS($A$2:$A$201,A54,$G$2:$G$201,"Oui")&gt;1),"Plusieurs versions courantes","OK")))</f>
        <v/>
      </c>
      <c r="K54">
        <f>Livrables!A54</f>
        <v/>
      </c>
      <c r="L54">
        <f>'Paramètres'!H54</f>
        <v/>
      </c>
    </row>
    <row r="55" ht="21" customHeight="1">
      <c r="A55" s="15" t="n"/>
      <c r="B55" s="15" t="n"/>
      <c r="C55" s="15" t="n"/>
      <c r="D55" s="17" t="n"/>
      <c r="E55" s="16" t="n"/>
      <c r="F55" s="16" t="n"/>
      <c r="G55" s="15" t="n"/>
      <c r="H55" s="11">
        <f>IF(OR(A55="",G55&lt;&gt;"Oui"),"",A55)</f>
        <v/>
      </c>
      <c r="I55" s="11">
        <f>IF(A55="","",IF(OR(C55="",D55="",E55="",G55=""),"À compléter",IF(AND(G55="Oui",COUNTIFS($A$2:$A$201,A55,$G$2:$G$201,"Oui")&gt;1),"Plusieurs versions courantes","OK")))</f>
        <v/>
      </c>
      <c r="K55">
        <f>Livrables!A55</f>
        <v/>
      </c>
      <c r="L55">
        <f>'Paramètres'!H55</f>
        <v/>
      </c>
    </row>
    <row r="56" ht="21" customHeight="1">
      <c r="A56" s="15" t="n"/>
      <c r="B56" s="15" t="n"/>
      <c r="C56" s="15" t="n"/>
      <c r="D56" s="17" t="n"/>
      <c r="E56" s="16" t="n"/>
      <c r="F56" s="16" t="n"/>
      <c r="G56" s="15" t="n"/>
      <c r="H56" s="13">
        <f>IF(OR(A56="",G56&lt;&gt;"Oui"),"",A56)</f>
        <v/>
      </c>
      <c r="I56" s="13">
        <f>IF(A56="","",IF(OR(C56="",D56="",E56="",G56=""),"À compléter",IF(AND(G56="Oui",COUNTIFS($A$2:$A$201,A56,$G$2:$G$201,"Oui")&gt;1),"Plusieurs versions courantes","OK")))</f>
        <v/>
      </c>
      <c r="K56">
        <f>Livrables!A56</f>
        <v/>
      </c>
      <c r="L56">
        <f>'Paramètres'!H56</f>
        <v/>
      </c>
    </row>
    <row r="57" ht="21" customHeight="1">
      <c r="A57" s="15" t="n"/>
      <c r="B57" s="15" t="n"/>
      <c r="C57" s="15" t="n"/>
      <c r="D57" s="17" t="n"/>
      <c r="E57" s="16" t="n"/>
      <c r="F57" s="16" t="n"/>
      <c r="G57" s="15" t="n"/>
      <c r="H57" s="11">
        <f>IF(OR(A57="",G57&lt;&gt;"Oui"),"",A57)</f>
        <v/>
      </c>
      <c r="I57" s="11">
        <f>IF(A57="","",IF(OR(C57="",D57="",E57="",G57=""),"À compléter",IF(AND(G57="Oui",COUNTIFS($A$2:$A$201,A57,$G$2:$G$201,"Oui")&gt;1),"Plusieurs versions courantes","OK")))</f>
        <v/>
      </c>
      <c r="K57">
        <f>Livrables!A57</f>
        <v/>
      </c>
      <c r="L57">
        <f>'Paramètres'!H57</f>
        <v/>
      </c>
    </row>
    <row r="58" ht="21" customHeight="1">
      <c r="A58" s="15" t="n"/>
      <c r="B58" s="15" t="n"/>
      <c r="C58" s="15" t="n"/>
      <c r="D58" s="17" t="n"/>
      <c r="E58" s="16" t="n"/>
      <c r="F58" s="16" t="n"/>
      <c r="G58" s="15" t="n"/>
      <c r="H58" s="13">
        <f>IF(OR(A58="",G58&lt;&gt;"Oui"),"",A58)</f>
        <v/>
      </c>
      <c r="I58" s="13">
        <f>IF(A58="","",IF(OR(C58="",D58="",E58="",G58=""),"À compléter",IF(AND(G58="Oui",COUNTIFS($A$2:$A$201,A58,$G$2:$G$201,"Oui")&gt;1),"Plusieurs versions courantes","OK")))</f>
        <v/>
      </c>
      <c r="K58">
        <f>Livrables!A58</f>
        <v/>
      </c>
      <c r="L58">
        <f>'Paramètres'!H58</f>
        <v/>
      </c>
    </row>
    <row r="59" ht="21" customHeight="1">
      <c r="A59" s="15" t="n"/>
      <c r="B59" s="15" t="n"/>
      <c r="C59" s="15" t="n"/>
      <c r="D59" s="17" t="n"/>
      <c r="E59" s="16" t="n"/>
      <c r="F59" s="16" t="n"/>
      <c r="G59" s="15" t="n"/>
      <c r="H59" s="11">
        <f>IF(OR(A59="",G59&lt;&gt;"Oui"),"",A59)</f>
        <v/>
      </c>
      <c r="I59" s="11">
        <f>IF(A59="","",IF(OR(C59="",D59="",E59="",G59=""),"À compléter",IF(AND(G59="Oui",COUNTIFS($A$2:$A$201,A59,$G$2:$G$201,"Oui")&gt;1),"Plusieurs versions courantes","OK")))</f>
        <v/>
      </c>
      <c r="K59">
        <f>Livrables!A59</f>
        <v/>
      </c>
      <c r="L59">
        <f>'Paramètres'!H59</f>
        <v/>
      </c>
    </row>
    <row r="60" ht="21" customHeight="1">
      <c r="A60" s="15" t="n"/>
      <c r="B60" s="15" t="n"/>
      <c r="C60" s="15" t="n"/>
      <c r="D60" s="17" t="n"/>
      <c r="E60" s="16" t="n"/>
      <c r="F60" s="16" t="n"/>
      <c r="G60" s="15" t="n"/>
      <c r="H60" s="13">
        <f>IF(OR(A60="",G60&lt;&gt;"Oui"),"",A60)</f>
        <v/>
      </c>
      <c r="I60" s="13">
        <f>IF(A60="","",IF(OR(C60="",D60="",E60="",G60=""),"À compléter",IF(AND(G60="Oui",COUNTIFS($A$2:$A$201,A60,$G$2:$G$201,"Oui")&gt;1),"Plusieurs versions courantes","OK")))</f>
        <v/>
      </c>
      <c r="K60">
        <f>Livrables!A60</f>
        <v/>
      </c>
      <c r="L60">
        <f>'Paramètres'!H60</f>
        <v/>
      </c>
    </row>
    <row r="61" ht="21" customHeight="1">
      <c r="A61" s="15" t="n"/>
      <c r="B61" s="15" t="n"/>
      <c r="C61" s="15" t="n"/>
      <c r="D61" s="17" t="n"/>
      <c r="E61" s="16" t="n"/>
      <c r="F61" s="16" t="n"/>
      <c r="G61" s="15" t="n"/>
      <c r="H61" s="11">
        <f>IF(OR(A61="",G61&lt;&gt;"Oui"),"",A61)</f>
        <v/>
      </c>
      <c r="I61" s="11">
        <f>IF(A61="","",IF(OR(C61="",D61="",E61="",G61=""),"À compléter",IF(AND(G61="Oui",COUNTIFS($A$2:$A$201,A61,$G$2:$G$201,"Oui")&gt;1),"Plusieurs versions courantes","OK")))</f>
        <v/>
      </c>
      <c r="K61">
        <f>Livrables!A61</f>
        <v/>
      </c>
      <c r="L61">
        <f>'Paramètres'!H61</f>
        <v/>
      </c>
    </row>
    <row r="62" ht="21" customHeight="1">
      <c r="A62" s="15" t="n"/>
      <c r="B62" s="15" t="n"/>
      <c r="C62" s="15" t="n"/>
      <c r="D62" s="17" t="n"/>
      <c r="E62" s="16" t="n"/>
      <c r="F62" s="16" t="n"/>
      <c r="G62" s="15" t="n"/>
      <c r="H62" s="13">
        <f>IF(OR(A62="",G62&lt;&gt;"Oui"),"",A62)</f>
        <v/>
      </c>
      <c r="I62" s="13">
        <f>IF(A62="","",IF(OR(C62="",D62="",E62="",G62=""),"À compléter",IF(AND(G62="Oui",COUNTIFS($A$2:$A$201,A62,$G$2:$G$201,"Oui")&gt;1),"Plusieurs versions courantes","OK")))</f>
        <v/>
      </c>
      <c r="K62">
        <f>Livrables!A62</f>
        <v/>
      </c>
      <c r="L62">
        <f>'Paramètres'!H62</f>
        <v/>
      </c>
    </row>
    <row r="63" ht="21" customHeight="1">
      <c r="A63" s="15" t="n"/>
      <c r="B63" s="15" t="n"/>
      <c r="C63" s="15" t="n"/>
      <c r="D63" s="17" t="n"/>
      <c r="E63" s="16" t="n"/>
      <c r="F63" s="16" t="n"/>
      <c r="G63" s="15" t="n"/>
      <c r="H63" s="11">
        <f>IF(OR(A63="",G63&lt;&gt;"Oui"),"",A63)</f>
        <v/>
      </c>
      <c r="I63" s="11">
        <f>IF(A63="","",IF(OR(C63="",D63="",E63="",G63=""),"À compléter",IF(AND(G63="Oui",COUNTIFS($A$2:$A$201,A63,$G$2:$G$201,"Oui")&gt;1),"Plusieurs versions courantes","OK")))</f>
        <v/>
      </c>
      <c r="K63">
        <f>Livrables!A63</f>
        <v/>
      </c>
      <c r="L63">
        <f>'Paramètres'!H63</f>
        <v/>
      </c>
    </row>
    <row r="64" ht="21" customHeight="1">
      <c r="A64" s="15" t="n"/>
      <c r="B64" s="15" t="n"/>
      <c r="C64" s="15" t="n"/>
      <c r="D64" s="17" t="n"/>
      <c r="E64" s="16" t="n"/>
      <c r="F64" s="16" t="n"/>
      <c r="G64" s="15" t="n"/>
      <c r="H64" s="13">
        <f>IF(OR(A64="",G64&lt;&gt;"Oui"),"",A64)</f>
        <v/>
      </c>
      <c r="I64" s="13">
        <f>IF(A64="","",IF(OR(C64="",D64="",E64="",G64=""),"À compléter",IF(AND(G64="Oui",COUNTIFS($A$2:$A$201,A64,$G$2:$G$201,"Oui")&gt;1),"Plusieurs versions courantes","OK")))</f>
        <v/>
      </c>
      <c r="K64">
        <f>Livrables!A64</f>
        <v/>
      </c>
      <c r="L64">
        <f>'Paramètres'!H64</f>
        <v/>
      </c>
    </row>
    <row r="65" ht="21" customHeight="1">
      <c r="A65" s="15" t="n"/>
      <c r="B65" s="15" t="n"/>
      <c r="C65" s="15" t="n"/>
      <c r="D65" s="17" t="n"/>
      <c r="E65" s="16" t="n"/>
      <c r="F65" s="16" t="n"/>
      <c r="G65" s="15" t="n"/>
      <c r="H65" s="11">
        <f>IF(OR(A65="",G65&lt;&gt;"Oui"),"",A65)</f>
        <v/>
      </c>
      <c r="I65" s="11">
        <f>IF(A65="","",IF(OR(C65="",D65="",E65="",G65=""),"À compléter",IF(AND(G65="Oui",COUNTIFS($A$2:$A$201,A65,$G$2:$G$201,"Oui")&gt;1),"Plusieurs versions courantes","OK")))</f>
        <v/>
      </c>
      <c r="K65">
        <f>Livrables!A65</f>
        <v/>
      </c>
      <c r="L65">
        <f>'Paramètres'!H65</f>
        <v/>
      </c>
    </row>
    <row r="66" ht="21" customHeight="1">
      <c r="A66" s="15" t="n"/>
      <c r="B66" s="15" t="n"/>
      <c r="C66" s="15" t="n"/>
      <c r="D66" s="17" t="n"/>
      <c r="E66" s="16" t="n"/>
      <c r="F66" s="16" t="n"/>
      <c r="G66" s="15" t="n"/>
      <c r="H66" s="13">
        <f>IF(OR(A66="",G66&lt;&gt;"Oui"),"",A66)</f>
        <v/>
      </c>
      <c r="I66" s="13">
        <f>IF(A66="","",IF(OR(C66="",D66="",E66="",G66=""),"À compléter",IF(AND(G66="Oui",COUNTIFS($A$2:$A$201,A66,$G$2:$G$201,"Oui")&gt;1),"Plusieurs versions courantes","OK")))</f>
        <v/>
      </c>
      <c r="K66">
        <f>Livrables!A66</f>
        <v/>
      </c>
      <c r="L66">
        <f>'Paramètres'!H66</f>
        <v/>
      </c>
    </row>
    <row r="67" ht="21" customHeight="1">
      <c r="A67" s="15" t="n"/>
      <c r="B67" s="15" t="n"/>
      <c r="C67" s="15" t="n"/>
      <c r="D67" s="17" t="n"/>
      <c r="E67" s="16" t="n"/>
      <c r="F67" s="16" t="n"/>
      <c r="G67" s="15" t="n"/>
      <c r="H67" s="11">
        <f>IF(OR(A67="",G67&lt;&gt;"Oui"),"",A67)</f>
        <v/>
      </c>
      <c r="I67" s="11">
        <f>IF(A67="","",IF(OR(C67="",D67="",E67="",G67=""),"À compléter",IF(AND(G67="Oui",COUNTIFS($A$2:$A$201,A67,$G$2:$G$201,"Oui")&gt;1),"Plusieurs versions courantes","OK")))</f>
        <v/>
      </c>
      <c r="K67">
        <f>Livrables!A67</f>
        <v/>
      </c>
      <c r="L67">
        <f>'Paramètres'!H67</f>
        <v/>
      </c>
    </row>
    <row r="68" ht="21" customHeight="1">
      <c r="A68" s="15" t="n"/>
      <c r="B68" s="15" t="n"/>
      <c r="C68" s="15" t="n"/>
      <c r="D68" s="17" t="n"/>
      <c r="E68" s="16" t="n"/>
      <c r="F68" s="16" t="n"/>
      <c r="G68" s="15" t="n"/>
      <c r="H68" s="13">
        <f>IF(OR(A68="",G68&lt;&gt;"Oui"),"",A68)</f>
        <v/>
      </c>
      <c r="I68" s="13">
        <f>IF(A68="","",IF(OR(C68="",D68="",E68="",G68=""),"À compléter",IF(AND(G68="Oui",COUNTIFS($A$2:$A$201,A68,$G$2:$G$201,"Oui")&gt;1),"Plusieurs versions courantes","OK")))</f>
        <v/>
      </c>
      <c r="K68">
        <f>Livrables!A68</f>
        <v/>
      </c>
      <c r="L68">
        <f>'Paramètres'!H68</f>
        <v/>
      </c>
    </row>
    <row r="69" ht="21" customHeight="1">
      <c r="A69" s="15" t="n"/>
      <c r="B69" s="15" t="n"/>
      <c r="C69" s="15" t="n"/>
      <c r="D69" s="17" t="n"/>
      <c r="E69" s="16" t="n"/>
      <c r="F69" s="16" t="n"/>
      <c r="G69" s="15" t="n"/>
      <c r="H69" s="11">
        <f>IF(OR(A69="",G69&lt;&gt;"Oui"),"",A69)</f>
        <v/>
      </c>
      <c r="I69" s="11">
        <f>IF(A69="","",IF(OR(C69="",D69="",E69="",G69=""),"À compléter",IF(AND(G69="Oui",COUNTIFS($A$2:$A$201,A69,$G$2:$G$201,"Oui")&gt;1),"Plusieurs versions courantes","OK")))</f>
        <v/>
      </c>
      <c r="K69">
        <f>Livrables!A69</f>
        <v/>
      </c>
      <c r="L69">
        <f>'Paramètres'!H69</f>
        <v/>
      </c>
    </row>
    <row r="70" ht="21" customHeight="1">
      <c r="A70" s="15" t="n"/>
      <c r="B70" s="15" t="n"/>
      <c r="C70" s="15" t="n"/>
      <c r="D70" s="17" t="n"/>
      <c r="E70" s="16" t="n"/>
      <c r="F70" s="16" t="n"/>
      <c r="G70" s="15" t="n"/>
      <c r="H70" s="13">
        <f>IF(OR(A70="",G70&lt;&gt;"Oui"),"",A70)</f>
        <v/>
      </c>
      <c r="I70" s="13">
        <f>IF(A70="","",IF(OR(C70="",D70="",E70="",G70=""),"À compléter",IF(AND(G70="Oui",COUNTIFS($A$2:$A$201,A70,$G$2:$G$201,"Oui")&gt;1),"Plusieurs versions courantes","OK")))</f>
        <v/>
      </c>
      <c r="K70">
        <f>Livrables!A70</f>
        <v/>
      </c>
      <c r="L70">
        <f>'Paramètres'!H70</f>
        <v/>
      </c>
    </row>
    <row r="71" ht="21" customHeight="1">
      <c r="A71" s="15" t="n"/>
      <c r="B71" s="15" t="n"/>
      <c r="C71" s="15" t="n"/>
      <c r="D71" s="17" t="n"/>
      <c r="E71" s="16" t="n"/>
      <c r="F71" s="16" t="n"/>
      <c r="G71" s="15" t="n"/>
      <c r="H71" s="11">
        <f>IF(OR(A71="",G71&lt;&gt;"Oui"),"",A71)</f>
        <v/>
      </c>
      <c r="I71" s="11">
        <f>IF(A71="","",IF(OR(C71="",D71="",E71="",G71=""),"À compléter",IF(AND(G71="Oui",COUNTIFS($A$2:$A$201,A71,$G$2:$G$201,"Oui")&gt;1),"Plusieurs versions courantes","OK")))</f>
        <v/>
      </c>
      <c r="K71">
        <f>Livrables!A71</f>
        <v/>
      </c>
      <c r="L71">
        <f>'Paramètres'!H71</f>
        <v/>
      </c>
    </row>
    <row r="72" ht="21" customHeight="1">
      <c r="A72" s="15" t="n"/>
      <c r="B72" s="15" t="n"/>
      <c r="C72" s="15" t="n"/>
      <c r="D72" s="17" t="n"/>
      <c r="E72" s="16" t="n"/>
      <c r="F72" s="16" t="n"/>
      <c r="G72" s="15" t="n"/>
      <c r="H72" s="13">
        <f>IF(OR(A72="",G72&lt;&gt;"Oui"),"",A72)</f>
        <v/>
      </c>
      <c r="I72" s="13">
        <f>IF(A72="","",IF(OR(C72="",D72="",E72="",G72=""),"À compléter",IF(AND(G72="Oui",COUNTIFS($A$2:$A$201,A72,$G$2:$G$201,"Oui")&gt;1),"Plusieurs versions courantes","OK")))</f>
        <v/>
      </c>
      <c r="K72">
        <f>Livrables!A72</f>
        <v/>
      </c>
      <c r="L72">
        <f>'Paramètres'!H72</f>
        <v/>
      </c>
    </row>
    <row r="73" ht="21" customHeight="1">
      <c r="A73" s="15" t="n"/>
      <c r="B73" s="15" t="n"/>
      <c r="C73" s="15" t="n"/>
      <c r="D73" s="17" t="n"/>
      <c r="E73" s="16" t="n"/>
      <c r="F73" s="16" t="n"/>
      <c r="G73" s="15" t="n"/>
      <c r="H73" s="11">
        <f>IF(OR(A73="",G73&lt;&gt;"Oui"),"",A73)</f>
        <v/>
      </c>
      <c r="I73" s="11">
        <f>IF(A73="","",IF(OR(C73="",D73="",E73="",G73=""),"À compléter",IF(AND(G73="Oui",COUNTIFS($A$2:$A$201,A73,$G$2:$G$201,"Oui")&gt;1),"Plusieurs versions courantes","OK")))</f>
        <v/>
      </c>
      <c r="K73">
        <f>Livrables!A73</f>
        <v/>
      </c>
      <c r="L73">
        <f>'Paramètres'!H73</f>
        <v/>
      </c>
    </row>
    <row r="74" ht="21" customHeight="1">
      <c r="A74" s="15" t="n"/>
      <c r="B74" s="15" t="n"/>
      <c r="C74" s="15" t="n"/>
      <c r="D74" s="17" t="n"/>
      <c r="E74" s="16" t="n"/>
      <c r="F74" s="16" t="n"/>
      <c r="G74" s="15" t="n"/>
      <c r="H74" s="13">
        <f>IF(OR(A74="",G74&lt;&gt;"Oui"),"",A74)</f>
        <v/>
      </c>
      <c r="I74" s="13">
        <f>IF(A74="","",IF(OR(C74="",D74="",E74="",G74=""),"À compléter",IF(AND(G74="Oui",COUNTIFS($A$2:$A$201,A74,$G$2:$G$201,"Oui")&gt;1),"Plusieurs versions courantes","OK")))</f>
        <v/>
      </c>
      <c r="K74">
        <f>Livrables!A74</f>
        <v/>
      </c>
      <c r="L74">
        <f>'Paramètres'!H74</f>
        <v/>
      </c>
    </row>
    <row r="75" ht="21" customHeight="1">
      <c r="A75" s="15" t="n"/>
      <c r="B75" s="15" t="n"/>
      <c r="C75" s="15" t="n"/>
      <c r="D75" s="17" t="n"/>
      <c r="E75" s="16" t="n"/>
      <c r="F75" s="16" t="n"/>
      <c r="G75" s="15" t="n"/>
      <c r="H75" s="11">
        <f>IF(OR(A75="",G75&lt;&gt;"Oui"),"",A75)</f>
        <v/>
      </c>
      <c r="I75" s="11">
        <f>IF(A75="","",IF(OR(C75="",D75="",E75="",G75=""),"À compléter",IF(AND(G75="Oui",COUNTIFS($A$2:$A$201,A75,$G$2:$G$201,"Oui")&gt;1),"Plusieurs versions courantes","OK")))</f>
        <v/>
      </c>
      <c r="K75">
        <f>Livrables!A75</f>
        <v/>
      </c>
      <c r="L75">
        <f>'Paramètres'!H75</f>
        <v/>
      </c>
    </row>
    <row r="76" ht="21" customHeight="1">
      <c r="A76" s="15" t="n"/>
      <c r="B76" s="15" t="n"/>
      <c r="C76" s="15" t="n"/>
      <c r="D76" s="17" t="n"/>
      <c r="E76" s="16" t="n"/>
      <c r="F76" s="16" t="n"/>
      <c r="G76" s="15" t="n"/>
      <c r="H76" s="13">
        <f>IF(OR(A76="",G76&lt;&gt;"Oui"),"",A76)</f>
        <v/>
      </c>
      <c r="I76" s="13">
        <f>IF(A76="","",IF(OR(C76="",D76="",E76="",G76=""),"À compléter",IF(AND(G76="Oui",COUNTIFS($A$2:$A$201,A76,$G$2:$G$201,"Oui")&gt;1),"Plusieurs versions courantes","OK")))</f>
        <v/>
      </c>
      <c r="K76">
        <f>Livrables!A76</f>
        <v/>
      </c>
      <c r="L76">
        <f>'Paramètres'!H76</f>
        <v/>
      </c>
    </row>
    <row r="77" ht="21" customHeight="1">
      <c r="A77" s="15" t="n"/>
      <c r="B77" s="15" t="n"/>
      <c r="C77" s="15" t="n"/>
      <c r="D77" s="17" t="n"/>
      <c r="E77" s="16" t="n"/>
      <c r="F77" s="16" t="n"/>
      <c r="G77" s="15" t="n"/>
      <c r="H77" s="11">
        <f>IF(OR(A77="",G77&lt;&gt;"Oui"),"",A77)</f>
        <v/>
      </c>
      <c r="I77" s="11">
        <f>IF(A77="","",IF(OR(C77="",D77="",E77="",G77=""),"À compléter",IF(AND(G77="Oui",COUNTIFS($A$2:$A$201,A77,$G$2:$G$201,"Oui")&gt;1),"Plusieurs versions courantes","OK")))</f>
        <v/>
      </c>
      <c r="K77">
        <f>Livrables!A77</f>
        <v/>
      </c>
      <c r="L77">
        <f>'Paramètres'!H77</f>
        <v/>
      </c>
    </row>
    <row r="78" ht="21" customHeight="1">
      <c r="A78" s="15" t="n"/>
      <c r="B78" s="15" t="n"/>
      <c r="C78" s="15" t="n"/>
      <c r="D78" s="17" t="n"/>
      <c r="E78" s="16" t="n"/>
      <c r="F78" s="16" t="n"/>
      <c r="G78" s="15" t="n"/>
      <c r="H78" s="13">
        <f>IF(OR(A78="",G78&lt;&gt;"Oui"),"",A78)</f>
        <v/>
      </c>
      <c r="I78" s="13">
        <f>IF(A78="","",IF(OR(C78="",D78="",E78="",G78=""),"À compléter",IF(AND(G78="Oui",COUNTIFS($A$2:$A$201,A78,$G$2:$G$201,"Oui")&gt;1),"Plusieurs versions courantes","OK")))</f>
        <v/>
      </c>
      <c r="K78">
        <f>Livrables!A78</f>
        <v/>
      </c>
      <c r="L78">
        <f>'Paramètres'!H78</f>
        <v/>
      </c>
    </row>
    <row r="79" ht="21" customHeight="1">
      <c r="A79" s="15" t="n"/>
      <c r="B79" s="15" t="n"/>
      <c r="C79" s="15" t="n"/>
      <c r="D79" s="17" t="n"/>
      <c r="E79" s="16" t="n"/>
      <c r="F79" s="16" t="n"/>
      <c r="G79" s="15" t="n"/>
      <c r="H79" s="11">
        <f>IF(OR(A79="",G79&lt;&gt;"Oui"),"",A79)</f>
        <v/>
      </c>
      <c r="I79" s="11">
        <f>IF(A79="","",IF(OR(C79="",D79="",E79="",G79=""),"À compléter",IF(AND(G79="Oui",COUNTIFS($A$2:$A$201,A79,$G$2:$G$201,"Oui")&gt;1),"Plusieurs versions courantes","OK")))</f>
        <v/>
      </c>
      <c r="K79">
        <f>Livrables!A79</f>
        <v/>
      </c>
      <c r="L79">
        <f>'Paramètres'!H79</f>
        <v/>
      </c>
    </row>
    <row r="80" ht="21" customHeight="1">
      <c r="A80" s="15" t="n"/>
      <c r="B80" s="15" t="n"/>
      <c r="C80" s="15" t="n"/>
      <c r="D80" s="17" t="n"/>
      <c r="E80" s="16" t="n"/>
      <c r="F80" s="16" t="n"/>
      <c r="G80" s="15" t="n"/>
      <c r="H80" s="13">
        <f>IF(OR(A80="",G80&lt;&gt;"Oui"),"",A80)</f>
        <v/>
      </c>
      <c r="I80" s="13">
        <f>IF(A80="","",IF(OR(C80="",D80="",E80="",G80=""),"À compléter",IF(AND(G80="Oui",COUNTIFS($A$2:$A$201,A80,$G$2:$G$201,"Oui")&gt;1),"Plusieurs versions courantes","OK")))</f>
        <v/>
      </c>
      <c r="K80">
        <f>Livrables!A80</f>
        <v/>
      </c>
      <c r="L80">
        <f>'Paramètres'!H80</f>
        <v/>
      </c>
    </row>
    <row r="81" ht="21" customHeight="1">
      <c r="A81" s="15" t="n"/>
      <c r="B81" s="15" t="n"/>
      <c r="C81" s="15" t="n"/>
      <c r="D81" s="17" t="n"/>
      <c r="E81" s="16" t="n"/>
      <c r="F81" s="16" t="n"/>
      <c r="G81" s="15" t="n"/>
      <c r="H81" s="11">
        <f>IF(OR(A81="",G81&lt;&gt;"Oui"),"",A81)</f>
        <v/>
      </c>
      <c r="I81" s="11">
        <f>IF(A81="","",IF(OR(C81="",D81="",E81="",G81=""),"À compléter",IF(AND(G81="Oui",COUNTIFS($A$2:$A$201,A81,$G$2:$G$201,"Oui")&gt;1),"Plusieurs versions courantes","OK")))</f>
        <v/>
      </c>
      <c r="K81">
        <f>Livrables!A81</f>
        <v/>
      </c>
      <c r="L81">
        <f>'Paramètres'!H81</f>
        <v/>
      </c>
    </row>
    <row r="82" ht="21" customHeight="1">
      <c r="A82" s="15" t="n"/>
      <c r="B82" s="15" t="n"/>
      <c r="C82" s="15" t="n"/>
      <c r="D82" s="17" t="n"/>
      <c r="E82" s="16" t="n"/>
      <c r="F82" s="16" t="n"/>
      <c r="G82" s="15" t="n"/>
      <c r="H82" s="13">
        <f>IF(OR(A82="",G82&lt;&gt;"Oui"),"",A82)</f>
        <v/>
      </c>
      <c r="I82" s="13">
        <f>IF(A82="","",IF(OR(C82="",D82="",E82="",G82=""),"À compléter",IF(AND(G82="Oui",COUNTIFS($A$2:$A$201,A82,$G$2:$G$201,"Oui")&gt;1),"Plusieurs versions courantes","OK")))</f>
        <v/>
      </c>
      <c r="K82">
        <f>Livrables!A82</f>
        <v/>
      </c>
      <c r="L82">
        <f>'Paramètres'!H82</f>
        <v/>
      </c>
    </row>
    <row r="83" ht="21" customHeight="1">
      <c r="A83" s="15" t="n"/>
      <c r="B83" s="15" t="n"/>
      <c r="C83" s="15" t="n"/>
      <c r="D83" s="17" t="n"/>
      <c r="E83" s="16" t="n"/>
      <c r="F83" s="16" t="n"/>
      <c r="G83" s="15" t="n"/>
      <c r="H83" s="11">
        <f>IF(OR(A83="",G83&lt;&gt;"Oui"),"",A83)</f>
        <v/>
      </c>
      <c r="I83" s="11">
        <f>IF(A83="","",IF(OR(C83="",D83="",E83="",G83=""),"À compléter",IF(AND(G83="Oui",COUNTIFS($A$2:$A$201,A83,$G$2:$G$201,"Oui")&gt;1),"Plusieurs versions courantes","OK")))</f>
        <v/>
      </c>
      <c r="K83">
        <f>Livrables!A83</f>
        <v/>
      </c>
      <c r="L83">
        <f>'Paramètres'!H83</f>
        <v/>
      </c>
    </row>
    <row r="84" ht="21" customHeight="1">
      <c r="A84" s="15" t="n"/>
      <c r="B84" s="15" t="n"/>
      <c r="C84" s="15" t="n"/>
      <c r="D84" s="17" t="n"/>
      <c r="E84" s="16" t="n"/>
      <c r="F84" s="16" t="n"/>
      <c r="G84" s="15" t="n"/>
      <c r="H84" s="13">
        <f>IF(OR(A84="",G84&lt;&gt;"Oui"),"",A84)</f>
        <v/>
      </c>
      <c r="I84" s="13">
        <f>IF(A84="","",IF(OR(C84="",D84="",E84="",G84=""),"À compléter",IF(AND(G84="Oui",COUNTIFS($A$2:$A$201,A84,$G$2:$G$201,"Oui")&gt;1),"Plusieurs versions courantes","OK")))</f>
        <v/>
      </c>
      <c r="K84">
        <f>Livrables!A84</f>
        <v/>
      </c>
      <c r="L84">
        <f>'Paramètres'!H84</f>
        <v/>
      </c>
    </row>
    <row r="85" ht="21" customHeight="1">
      <c r="A85" s="15" t="n"/>
      <c r="B85" s="15" t="n"/>
      <c r="C85" s="15" t="n"/>
      <c r="D85" s="17" t="n"/>
      <c r="E85" s="16" t="n"/>
      <c r="F85" s="16" t="n"/>
      <c r="G85" s="15" t="n"/>
      <c r="H85" s="11">
        <f>IF(OR(A85="",G85&lt;&gt;"Oui"),"",A85)</f>
        <v/>
      </c>
      <c r="I85" s="11">
        <f>IF(A85="","",IF(OR(C85="",D85="",E85="",G85=""),"À compléter",IF(AND(G85="Oui",COUNTIFS($A$2:$A$201,A85,$G$2:$G$201,"Oui")&gt;1),"Plusieurs versions courantes","OK")))</f>
        <v/>
      </c>
      <c r="K85">
        <f>Livrables!A85</f>
        <v/>
      </c>
      <c r="L85">
        <f>'Paramètres'!H85</f>
        <v/>
      </c>
    </row>
    <row r="86" ht="21" customHeight="1">
      <c r="A86" s="15" t="n"/>
      <c r="B86" s="15" t="n"/>
      <c r="C86" s="15" t="n"/>
      <c r="D86" s="17" t="n"/>
      <c r="E86" s="16" t="n"/>
      <c r="F86" s="16" t="n"/>
      <c r="G86" s="15" t="n"/>
      <c r="H86" s="13">
        <f>IF(OR(A86="",G86&lt;&gt;"Oui"),"",A86)</f>
        <v/>
      </c>
      <c r="I86" s="13">
        <f>IF(A86="","",IF(OR(C86="",D86="",E86="",G86=""),"À compléter",IF(AND(G86="Oui",COUNTIFS($A$2:$A$201,A86,$G$2:$G$201,"Oui")&gt;1),"Plusieurs versions courantes","OK")))</f>
        <v/>
      </c>
      <c r="K86">
        <f>Livrables!A86</f>
        <v/>
      </c>
      <c r="L86">
        <f>'Paramètres'!H86</f>
        <v/>
      </c>
    </row>
    <row r="87" ht="21" customHeight="1">
      <c r="A87" s="15" t="n"/>
      <c r="B87" s="15" t="n"/>
      <c r="C87" s="15" t="n"/>
      <c r="D87" s="17" t="n"/>
      <c r="E87" s="16" t="n"/>
      <c r="F87" s="16" t="n"/>
      <c r="G87" s="15" t="n"/>
      <c r="H87" s="11">
        <f>IF(OR(A87="",G87&lt;&gt;"Oui"),"",A87)</f>
        <v/>
      </c>
      <c r="I87" s="11">
        <f>IF(A87="","",IF(OR(C87="",D87="",E87="",G87=""),"À compléter",IF(AND(G87="Oui",COUNTIFS($A$2:$A$201,A87,$G$2:$G$201,"Oui")&gt;1),"Plusieurs versions courantes","OK")))</f>
        <v/>
      </c>
      <c r="K87">
        <f>Livrables!A87</f>
        <v/>
      </c>
      <c r="L87">
        <f>'Paramètres'!H87</f>
        <v/>
      </c>
    </row>
    <row r="88" ht="21" customHeight="1">
      <c r="A88" s="15" t="n"/>
      <c r="B88" s="15" t="n"/>
      <c r="C88" s="15" t="n"/>
      <c r="D88" s="17" t="n"/>
      <c r="E88" s="16" t="n"/>
      <c r="F88" s="16" t="n"/>
      <c r="G88" s="15" t="n"/>
      <c r="H88" s="13">
        <f>IF(OR(A88="",G88&lt;&gt;"Oui"),"",A88)</f>
        <v/>
      </c>
      <c r="I88" s="13">
        <f>IF(A88="","",IF(OR(C88="",D88="",E88="",G88=""),"À compléter",IF(AND(G88="Oui",COUNTIFS($A$2:$A$201,A88,$G$2:$G$201,"Oui")&gt;1),"Plusieurs versions courantes","OK")))</f>
        <v/>
      </c>
      <c r="K88">
        <f>Livrables!A88</f>
        <v/>
      </c>
      <c r="L88">
        <f>'Paramètres'!H88</f>
        <v/>
      </c>
    </row>
    <row r="89" ht="21" customHeight="1">
      <c r="A89" s="15" t="n"/>
      <c r="B89" s="15" t="n"/>
      <c r="C89" s="15" t="n"/>
      <c r="D89" s="17" t="n"/>
      <c r="E89" s="16" t="n"/>
      <c r="F89" s="16" t="n"/>
      <c r="G89" s="15" t="n"/>
      <c r="H89" s="11">
        <f>IF(OR(A89="",G89&lt;&gt;"Oui"),"",A89)</f>
        <v/>
      </c>
      <c r="I89" s="11">
        <f>IF(A89="","",IF(OR(C89="",D89="",E89="",G89=""),"À compléter",IF(AND(G89="Oui",COUNTIFS($A$2:$A$201,A89,$G$2:$G$201,"Oui")&gt;1),"Plusieurs versions courantes","OK")))</f>
        <v/>
      </c>
      <c r="K89">
        <f>Livrables!A89</f>
        <v/>
      </c>
      <c r="L89">
        <f>'Paramètres'!H89</f>
        <v/>
      </c>
    </row>
    <row r="90" ht="21" customHeight="1">
      <c r="A90" s="15" t="n"/>
      <c r="B90" s="15" t="n"/>
      <c r="C90" s="15" t="n"/>
      <c r="D90" s="17" t="n"/>
      <c r="E90" s="16" t="n"/>
      <c r="F90" s="16" t="n"/>
      <c r="G90" s="15" t="n"/>
      <c r="H90" s="13">
        <f>IF(OR(A90="",G90&lt;&gt;"Oui"),"",A90)</f>
        <v/>
      </c>
      <c r="I90" s="13">
        <f>IF(A90="","",IF(OR(C90="",D90="",E90="",G90=""),"À compléter",IF(AND(G90="Oui",COUNTIFS($A$2:$A$201,A90,$G$2:$G$201,"Oui")&gt;1),"Plusieurs versions courantes","OK")))</f>
        <v/>
      </c>
      <c r="K90">
        <f>Livrables!A90</f>
        <v/>
      </c>
      <c r="L90">
        <f>'Paramètres'!H90</f>
        <v/>
      </c>
    </row>
    <row r="91" ht="21" customHeight="1">
      <c r="A91" s="15" t="n"/>
      <c r="B91" s="15" t="n"/>
      <c r="C91" s="15" t="n"/>
      <c r="D91" s="17" t="n"/>
      <c r="E91" s="16" t="n"/>
      <c r="F91" s="16" t="n"/>
      <c r="G91" s="15" t="n"/>
      <c r="H91" s="11">
        <f>IF(OR(A91="",G91&lt;&gt;"Oui"),"",A91)</f>
        <v/>
      </c>
      <c r="I91" s="11">
        <f>IF(A91="","",IF(OR(C91="",D91="",E91="",G91=""),"À compléter",IF(AND(G91="Oui",COUNTIFS($A$2:$A$201,A91,$G$2:$G$201,"Oui")&gt;1),"Plusieurs versions courantes","OK")))</f>
        <v/>
      </c>
      <c r="K91">
        <f>Livrables!A91</f>
        <v/>
      </c>
      <c r="L91">
        <f>'Paramètres'!H91</f>
        <v/>
      </c>
    </row>
    <row r="92" ht="21" customHeight="1">
      <c r="A92" s="15" t="n"/>
      <c r="B92" s="15" t="n"/>
      <c r="C92" s="15" t="n"/>
      <c r="D92" s="17" t="n"/>
      <c r="E92" s="16" t="n"/>
      <c r="F92" s="16" t="n"/>
      <c r="G92" s="15" t="n"/>
      <c r="H92" s="13">
        <f>IF(OR(A92="",G92&lt;&gt;"Oui"),"",A92)</f>
        <v/>
      </c>
      <c r="I92" s="13">
        <f>IF(A92="","",IF(OR(C92="",D92="",E92="",G92=""),"À compléter",IF(AND(G92="Oui",COUNTIFS($A$2:$A$201,A92,$G$2:$G$201,"Oui")&gt;1),"Plusieurs versions courantes","OK")))</f>
        <v/>
      </c>
      <c r="K92">
        <f>Livrables!A92</f>
        <v/>
      </c>
      <c r="L92">
        <f>'Paramètres'!H92</f>
        <v/>
      </c>
    </row>
    <row r="93" ht="21" customHeight="1">
      <c r="A93" s="15" t="n"/>
      <c r="B93" s="15" t="n"/>
      <c r="C93" s="15" t="n"/>
      <c r="D93" s="17" t="n"/>
      <c r="E93" s="16" t="n"/>
      <c r="F93" s="16" t="n"/>
      <c r="G93" s="15" t="n"/>
      <c r="H93" s="11">
        <f>IF(OR(A93="",G93&lt;&gt;"Oui"),"",A93)</f>
        <v/>
      </c>
      <c r="I93" s="11">
        <f>IF(A93="","",IF(OR(C93="",D93="",E93="",G93=""),"À compléter",IF(AND(G93="Oui",COUNTIFS($A$2:$A$201,A93,$G$2:$G$201,"Oui")&gt;1),"Plusieurs versions courantes","OK")))</f>
        <v/>
      </c>
      <c r="K93">
        <f>Livrables!A93</f>
        <v/>
      </c>
      <c r="L93">
        <f>'Paramètres'!H93</f>
        <v/>
      </c>
    </row>
    <row r="94" ht="21" customHeight="1">
      <c r="A94" s="15" t="n"/>
      <c r="B94" s="15" t="n"/>
      <c r="C94" s="15" t="n"/>
      <c r="D94" s="17" t="n"/>
      <c r="E94" s="16" t="n"/>
      <c r="F94" s="16" t="n"/>
      <c r="G94" s="15" t="n"/>
      <c r="H94" s="13">
        <f>IF(OR(A94="",G94&lt;&gt;"Oui"),"",A94)</f>
        <v/>
      </c>
      <c r="I94" s="13">
        <f>IF(A94="","",IF(OR(C94="",D94="",E94="",G94=""),"À compléter",IF(AND(G94="Oui",COUNTIFS($A$2:$A$201,A94,$G$2:$G$201,"Oui")&gt;1),"Plusieurs versions courantes","OK")))</f>
        <v/>
      </c>
      <c r="K94">
        <f>Livrables!A94</f>
        <v/>
      </c>
      <c r="L94">
        <f>'Paramètres'!H94</f>
        <v/>
      </c>
    </row>
    <row r="95" ht="21" customHeight="1">
      <c r="A95" s="15" t="n"/>
      <c r="B95" s="15" t="n"/>
      <c r="C95" s="15" t="n"/>
      <c r="D95" s="17" t="n"/>
      <c r="E95" s="16" t="n"/>
      <c r="F95" s="16" t="n"/>
      <c r="G95" s="15" t="n"/>
      <c r="H95" s="11">
        <f>IF(OR(A95="",G95&lt;&gt;"Oui"),"",A95)</f>
        <v/>
      </c>
      <c r="I95" s="11">
        <f>IF(A95="","",IF(OR(C95="",D95="",E95="",G95=""),"À compléter",IF(AND(G95="Oui",COUNTIFS($A$2:$A$201,A95,$G$2:$G$201,"Oui")&gt;1),"Plusieurs versions courantes","OK")))</f>
        <v/>
      </c>
      <c r="K95">
        <f>Livrables!A95</f>
        <v/>
      </c>
      <c r="L95">
        <f>'Paramètres'!H95</f>
        <v/>
      </c>
    </row>
    <row r="96" ht="21" customHeight="1">
      <c r="A96" s="15" t="n"/>
      <c r="B96" s="15" t="n"/>
      <c r="C96" s="15" t="n"/>
      <c r="D96" s="17" t="n"/>
      <c r="E96" s="16" t="n"/>
      <c r="F96" s="16" t="n"/>
      <c r="G96" s="15" t="n"/>
      <c r="H96" s="13">
        <f>IF(OR(A96="",G96&lt;&gt;"Oui"),"",A96)</f>
        <v/>
      </c>
      <c r="I96" s="13">
        <f>IF(A96="","",IF(OR(C96="",D96="",E96="",G96=""),"À compléter",IF(AND(G96="Oui",COUNTIFS($A$2:$A$201,A96,$G$2:$G$201,"Oui")&gt;1),"Plusieurs versions courantes","OK")))</f>
        <v/>
      </c>
      <c r="K96">
        <f>Livrables!A96</f>
        <v/>
      </c>
      <c r="L96">
        <f>'Paramètres'!H96</f>
        <v/>
      </c>
    </row>
    <row r="97" ht="21" customHeight="1">
      <c r="A97" s="15" t="n"/>
      <c r="B97" s="15" t="n"/>
      <c r="C97" s="15" t="n"/>
      <c r="D97" s="17" t="n"/>
      <c r="E97" s="16" t="n"/>
      <c r="F97" s="16" t="n"/>
      <c r="G97" s="15" t="n"/>
      <c r="H97" s="11">
        <f>IF(OR(A97="",G97&lt;&gt;"Oui"),"",A97)</f>
        <v/>
      </c>
      <c r="I97" s="11">
        <f>IF(A97="","",IF(OR(C97="",D97="",E97="",G97=""),"À compléter",IF(AND(G97="Oui",COUNTIFS($A$2:$A$201,A97,$G$2:$G$201,"Oui")&gt;1),"Plusieurs versions courantes","OK")))</f>
        <v/>
      </c>
      <c r="K97">
        <f>Livrables!A97</f>
        <v/>
      </c>
      <c r="L97">
        <f>'Paramètres'!H97</f>
        <v/>
      </c>
    </row>
    <row r="98" ht="21" customHeight="1">
      <c r="A98" s="15" t="n"/>
      <c r="B98" s="15" t="n"/>
      <c r="C98" s="15" t="n"/>
      <c r="D98" s="17" t="n"/>
      <c r="E98" s="16" t="n"/>
      <c r="F98" s="16" t="n"/>
      <c r="G98" s="15" t="n"/>
      <c r="H98" s="13">
        <f>IF(OR(A98="",G98&lt;&gt;"Oui"),"",A98)</f>
        <v/>
      </c>
      <c r="I98" s="13">
        <f>IF(A98="","",IF(OR(C98="",D98="",E98="",G98=""),"À compléter",IF(AND(G98="Oui",COUNTIFS($A$2:$A$201,A98,$G$2:$G$201,"Oui")&gt;1),"Plusieurs versions courantes","OK")))</f>
        <v/>
      </c>
      <c r="K98">
        <f>Livrables!A98</f>
        <v/>
      </c>
      <c r="L98">
        <f>'Paramètres'!H98</f>
        <v/>
      </c>
    </row>
    <row r="99" ht="21" customHeight="1">
      <c r="A99" s="15" t="n"/>
      <c r="B99" s="15" t="n"/>
      <c r="C99" s="15" t="n"/>
      <c r="D99" s="17" t="n"/>
      <c r="E99" s="16" t="n"/>
      <c r="F99" s="16" t="n"/>
      <c r="G99" s="15" t="n"/>
      <c r="H99" s="11">
        <f>IF(OR(A99="",G99&lt;&gt;"Oui"),"",A99)</f>
        <v/>
      </c>
      <c r="I99" s="11">
        <f>IF(A99="","",IF(OR(C99="",D99="",E99="",G99=""),"À compléter",IF(AND(G99="Oui",COUNTIFS($A$2:$A$201,A99,$G$2:$G$201,"Oui")&gt;1),"Plusieurs versions courantes","OK")))</f>
        <v/>
      </c>
      <c r="K99">
        <f>Livrables!A99</f>
        <v/>
      </c>
      <c r="L99">
        <f>'Paramètres'!H99</f>
        <v/>
      </c>
    </row>
    <row r="100" ht="21" customHeight="1">
      <c r="A100" s="15" t="n"/>
      <c r="B100" s="15" t="n"/>
      <c r="C100" s="15" t="n"/>
      <c r="D100" s="17" t="n"/>
      <c r="E100" s="16" t="n"/>
      <c r="F100" s="16" t="n"/>
      <c r="G100" s="15" t="n"/>
      <c r="H100" s="13">
        <f>IF(OR(A100="",G100&lt;&gt;"Oui"),"",A100)</f>
        <v/>
      </c>
      <c r="I100" s="13">
        <f>IF(A100="","",IF(OR(C100="",D100="",E100="",G100=""),"À compléter",IF(AND(G100="Oui",COUNTIFS($A$2:$A$201,A100,$G$2:$G$201,"Oui")&gt;1),"Plusieurs versions courantes","OK")))</f>
        <v/>
      </c>
      <c r="K100">
        <f>Livrables!A100</f>
        <v/>
      </c>
      <c r="L100">
        <f>'Paramètres'!H100</f>
        <v/>
      </c>
    </row>
    <row r="101" ht="21" customHeight="1">
      <c r="A101" s="15" t="n"/>
      <c r="B101" s="15" t="n"/>
      <c r="C101" s="15" t="n"/>
      <c r="D101" s="17" t="n"/>
      <c r="E101" s="16" t="n"/>
      <c r="F101" s="16" t="n"/>
      <c r="G101" s="15" t="n"/>
      <c r="H101" s="11">
        <f>IF(OR(A101="",G101&lt;&gt;"Oui"),"",A101)</f>
        <v/>
      </c>
      <c r="I101" s="11">
        <f>IF(A101="","",IF(OR(C101="",D101="",E101="",G101=""),"À compléter",IF(AND(G101="Oui",COUNTIFS($A$2:$A$201,A101,$G$2:$G$201,"Oui")&gt;1),"Plusieurs versions courantes","OK")))</f>
        <v/>
      </c>
      <c r="K101">
        <f>Livrables!A101</f>
        <v/>
      </c>
      <c r="L101">
        <f>'Paramètres'!H101</f>
        <v/>
      </c>
    </row>
    <row r="102" ht="21" customHeight="1">
      <c r="A102" s="15" t="n"/>
      <c r="B102" s="15" t="n"/>
      <c r="C102" s="15" t="n"/>
      <c r="D102" s="17" t="n"/>
      <c r="E102" s="16" t="n"/>
      <c r="F102" s="16" t="n"/>
      <c r="G102" s="15" t="n"/>
      <c r="H102" s="13">
        <f>IF(OR(A102="",G102&lt;&gt;"Oui"),"",A102)</f>
        <v/>
      </c>
      <c r="I102" s="13">
        <f>IF(A102="","",IF(OR(C102="",D102="",E102="",G102=""),"À compléter",IF(AND(G102="Oui",COUNTIFS($A$2:$A$201,A102,$G$2:$G$201,"Oui")&gt;1),"Plusieurs versions courantes","OK")))</f>
        <v/>
      </c>
      <c r="K102">
        <f>Livrables!A102</f>
        <v/>
      </c>
      <c r="L102">
        <f>'Paramètres'!H102</f>
        <v/>
      </c>
    </row>
    <row r="103" ht="21" customHeight="1">
      <c r="A103" s="15" t="n"/>
      <c r="B103" s="15" t="n"/>
      <c r="C103" s="15" t="n"/>
      <c r="D103" s="17" t="n"/>
      <c r="E103" s="16" t="n"/>
      <c r="F103" s="16" t="n"/>
      <c r="G103" s="15" t="n"/>
      <c r="H103" s="11">
        <f>IF(OR(A103="",G103&lt;&gt;"Oui"),"",A103)</f>
        <v/>
      </c>
      <c r="I103" s="11">
        <f>IF(A103="","",IF(OR(C103="",D103="",E103="",G103=""),"À compléter",IF(AND(G103="Oui",COUNTIFS($A$2:$A$201,A103,$G$2:$G$201,"Oui")&gt;1),"Plusieurs versions courantes","OK")))</f>
        <v/>
      </c>
      <c r="K103">
        <f>Livrables!A103</f>
        <v/>
      </c>
      <c r="L103">
        <f>'Paramètres'!H103</f>
        <v/>
      </c>
    </row>
    <row r="104" ht="21" customHeight="1">
      <c r="A104" s="15" t="n"/>
      <c r="B104" s="15" t="n"/>
      <c r="C104" s="15" t="n"/>
      <c r="D104" s="17" t="n"/>
      <c r="E104" s="16" t="n"/>
      <c r="F104" s="16" t="n"/>
      <c r="G104" s="15" t="n"/>
      <c r="H104" s="13">
        <f>IF(OR(A104="",G104&lt;&gt;"Oui"),"",A104)</f>
        <v/>
      </c>
      <c r="I104" s="13">
        <f>IF(A104="","",IF(OR(C104="",D104="",E104="",G104=""),"À compléter",IF(AND(G104="Oui",COUNTIFS($A$2:$A$201,A104,$G$2:$G$201,"Oui")&gt;1),"Plusieurs versions courantes","OK")))</f>
        <v/>
      </c>
      <c r="K104">
        <f>Livrables!A104</f>
        <v/>
      </c>
      <c r="L104">
        <f>'Paramètres'!H104</f>
        <v/>
      </c>
    </row>
    <row r="105" ht="21" customHeight="1">
      <c r="A105" s="15" t="n"/>
      <c r="B105" s="15" t="n"/>
      <c r="C105" s="15" t="n"/>
      <c r="D105" s="17" t="n"/>
      <c r="E105" s="16" t="n"/>
      <c r="F105" s="16" t="n"/>
      <c r="G105" s="15" t="n"/>
      <c r="H105" s="11">
        <f>IF(OR(A105="",G105&lt;&gt;"Oui"),"",A105)</f>
        <v/>
      </c>
      <c r="I105" s="11">
        <f>IF(A105="","",IF(OR(C105="",D105="",E105="",G105=""),"À compléter",IF(AND(G105="Oui",COUNTIFS($A$2:$A$201,A105,$G$2:$G$201,"Oui")&gt;1),"Plusieurs versions courantes","OK")))</f>
        <v/>
      </c>
      <c r="K105">
        <f>Livrables!A105</f>
        <v/>
      </c>
      <c r="L105">
        <f>'Paramètres'!H105</f>
        <v/>
      </c>
    </row>
    <row r="106" ht="21" customHeight="1">
      <c r="A106" s="15" t="n"/>
      <c r="B106" s="15" t="n"/>
      <c r="C106" s="15" t="n"/>
      <c r="D106" s="17" t="n"/>
      <c r="E106" s="16" t="n"/>
      <c r="F106" s="16" t="n"/>
      <c r="G106" s="15" t="n"/>
      <c r="H106" s="13">
        <f>IF(OR(A106="",G106&lt;&gt;"Oui"),"",A106)</f>
        <v/>
      </c>
      <c r="I106" s="13">
        <f>IF(A106="","",IF(OR(C106="",D106="",E106="",G106=""),"À compléter",IF(AND(G106="Oui",COUNTIFS($A$2:$A$201,A106,$G$2:$G$201,"Oui")&gt;1),"Plusieurs versions courantes","OK")))</f>
        <v/>
      </c>
      <c r="K106">
        <f>Livrables!A106</f>
        <v/>
      </c>
      <c r="L106">
        <f>'Paramètres'!H106</f>
        <v/>
      </c>
    </row>
    <row r="107" ht="21" customHeight="1">
      <c r="A107" s="15" t="n"/>
      <c r="B107" s="15" t="n"/>
      <c r="C107" s="15" t="n"/>
      <c r="D107" s="17" t="n"/>
      <c r="E107" s="16" t="n"/>
      <c r="F107" s="16" t="n"/>
      <c r="G107" s="15" t="n"/>
      <c r="H107" s="11">
        <f>IF(OR(A107="",G107&lt;&gt;"Oui"),"",A107)</f>
        <v/>
      </c>
      <c r="I107" s="11">
        <f>IF(A107="","",IF(OR(C107="",D107="",E107="",G107=""),"À compléter",IF(AND(G107="Oui",COUNTIFS($A$2:$A$201,A107,$G$2:$G$201,"Oui")&gt;1),"Plusieurs versions courantes","OK")))</f>
        <v/>
      </c>
      <c r="K107">
        <f>Livrables!A107</f>
        <v/>
      </c>
      <c r="L107">
        <f>'Paramètres'!H107</f>
        <v/>
      </c>
    </row>
    <row r="108" ht="21" customHeight="1">
      <c r="A108" s="15" t="n"/>
      <c r="B108" s="15" t="n"/>
      <c r="C108" s="15" t="n"/>
      <c r="D108" s="17" t="n"/>
      <c r="E108" s="16" t="n"/>
      <c r="F108" s="16" t="n"/>
      <c r="G108" s="15" t="n"/>
      <c r="H108" s="13">
        <f>IF(OR(A108="",G108&lt;&gt;"Oui"),"",A108)</f>
        <v/>
      </c>
      <c r="I108" s="13">
        <f>IF(A108="","",IF(OR(C108="",D108="",E108="",G108=""),"À compléter",IF(AND(G108="Oui",COUNTIFS($A$2:$A$201,A108,$G$2:$G$201,"Oui")&gt;1),"Plusieurs versions courantes","OK")))</f>
        <v/>
      </c>
      <c r="K108">
        <f>Livrables!A108</f>
        <v/>
      </c>
      <c r="L108">
        <f>'Paramètres'!H108</f>
        <v/>
      </c>
    </row>
    <row r="109" ht="21" customHeight="1">
      <c r="A109" s="15" t="n"/>
      <c r="B109" s="15" t="n"/>
      <c r="C109" s="15" t="n"/>
      <c r="D109" s="17" t="n"/>
      <c r="E109" s="16" t="n"/>
      <c r="F109" s="16" t="n"/>
      <c r="G109" s="15" t="n"/>
      <c r="H109" s="11">
        <f>IF(OR(A109="",G109&lt;&gt;"Oui"),"",A109)</f>
        <v/>
      </c>
      <c r="I109" s="11">
        <f>IF(A109="","",IF(OR(C109="",D109="",E109="",G109=""),"À compléter",IF(AND(G109="Oui",COUNTIFS($A$2:$A$201,A109,$G$2:$G$201,"Oui")&gt;1),"Plusieurs versions courantes","OK")))</f>
        <v/>
      </c>
      <c r="K109">
        <f>Livrables!A109</f>
        <v/>
      </c>
      <c r="L109">
        <f>'Paramètres'!H109</f>
        <v/>
      </c>
    </row>
    <row r="110" ht="21" customHeight="1">
      <c r="A110" s="15" t="n"/>
      <c r="B110" s="15" t="n"/>
      <c r="C110" s="15" t="n"/>
      <c r="D110" s="17" t="n"/>
      <c r="E110" s="16" t="n"/>
      <c r="F110" s="16" t="n"/>
      <c r="G110" s="15" t="n"/>
      <c r="H110" s="13">
        <f>IF(OR(A110="",G110&lt;&gt;"Oui"),"",A110)</f>
        <v/>
      </c>
      <c r="I110" s="13">
        <f>IF(A110="","",IF(OR(C110="",D110="",E110="",G110=""),"À compléter",IF(AND(G110="Oui",COUNTIFS($A$2:$A$201,A110,$G$2:$G$201,"Oui")&gt;1),"Plusieurs versions courantes","OK")))</f>
        <v/>
      </c>
      <c r="K110">
        <f>Livrables!A110</f>
        <v/>
      </c>
      <c r="L110">
        <f>'Paramètres'!H110</f>
        <v/>
      </c>
    </row>
    <row r="111" ht="21" customHeight="1">
      <c r="A111" s="15" t="n"/>
      <c r="B111" s="15" t="n"/>
      <c r="C111" s="15" t="n"/>
      <c r="D111" s="17" t="n"/>
      <c r="E111" s="16" t="n"/>
      <c r="F111" s="16" t="n"/>
      <c r="G111" s="15" t="n"/>
      <c r="H111" s="11">
        <f>IF(OR(A111="",G111&lt;&gt;"Oui"),"",A111)</f>
        <v/>
      </c>
      <c r="I111" s="11">
        <f>IF(A111="","",IF(OR(C111="",D111="",E111="",G111=""),"À compléter",IF(AND(G111="Oui",COUNTIFS($A$2:$A$201,A111,$G$2:$G$201,"Oui")&gt;1),"Plusieurs versions courantes","OK")))</f>
        <v/>
      </c>
      <c r="K111">
        <f>Livrables!A111</f>
        <v/>
      </c>
      <c r="L111">
        <f>'Paramètres'!H111</f>
        <v/>
      </c>
    </row>
    <row r="112" ht="21" customHeight="1">
      <c r="A112" s="15" t="n"/>
      <c r="B112" s="15" t="n"/>
      <c r="C112" s="15" t="n"/>
      <c r="D112" s="17" t="n"/>
      <c r="E112" s="16" t="n"/>
      <c r="F112" s="16" t="n"/>
      <c r="G112" s="15" t="n"/>
      <c r="H112" s="13">
        <f>IF(OR(A112="",G112&lt;&gt;"Oui"),"",A112)</f>
        <v/>
      </c>
      <c r="I112" s="13">
        <f>IF(A112="","",IF(OR(C112="",D112="",E112="",G112=""),"À compléter",IF(AND(G112="Oui",COUNTIFS($A$2:$A$201,A112,$G$2:$G$201,"Oui")&gt;1),"Plusieurs versions courantes","OK")))</f>
        <v/>
      </c>
      <c r="K112">
        <f>Livrables!A112</f>
        <v/>
      </c>
      <c r="L112">
        <f>'Paramètres'!H112</f>
        <v/>
      </c>
    </row>
    <row r="113" ht="21" customHeight="1">
      <c r="A113" s="15" t="n"/>
      <c r="B113" s="15" t="n"/>
      <c r="C113" s="15" t="n"/>
      <c r="D113" s="17" t="n"/>
      <c r="E113" s="16" t="n"/>
      <c r="F113" s="16" t="n"/>
      <c r="G113" s="15" t="n"/>
      <c r="H113" s="11">
        <f>IF(OR(A113="",G113&lt;&gt;"Oui"),"",A113)</f>
        <v/>
      </c>
      <c r="I113" s="11">
        <f>IF(A113="","",IF(OR(C113="",D113="",E113="",G113=""),"À compléter",IF(AND(G113="Oui",COUNTIFS($A$2:$A$201,A113,$G$2:$G$201,"Oui")&gt;1),"Plusieurs versions courantes","OK")))</f>
        <v/>
      </c>
      <c r="K113">
        <f>Livrables!A113</f>
        <v/>
      </c>
      <c r="L113">
        <f>'Paramètres'!H113</f>
        <v/>
      </c>
    </row>
    <row r="114" ht="21" customHeight="1">
      <c r="A114" s="15" t="n"/>
      <c r="B114" s="15" t="n"/>
      <c r="C114" s="15" t="n"/>
      <c r="D114" s="17" t="n"/>
      <c r="E114" s="16" t="n"/>
      <c r="F114" s="16" t="n"/>
      <c r="G114" s="15" t="n"/>
      <c r="H114" s="13">
        <f>IF(OR(A114="",G114&lt;&gt;"Oui"),"",A114)</f>
        <v/>
      </c>
      <c r="I114" s="13">
        <f>IF(A114="","",IF(OR(C114="",D114="",E114="",G114=""),"À compléter",IF(AND(G114="Oui",COUNTIFS($A$2:$A$201,A114,$G$2:$G$201,"Oui")&gt;1),"Plusieurs versions courantes","OK")))</f>
        <v/>
      </c>
      <c r="K114">
        <f>Livrables!A114</f>
        <v/>
      </c>
      <c r="L114">
        <f>'Paramètres'!H114</f>
        <v/>
      </c>
    </row>
    <row r="115" ht="21" customHeight="1">
      <c r="A115" s="15" t="n"/>
      <c r="B115" s="15" t="n"/>
      <c r="C115" s="15" t="n"/>
      <c r="D115" s="17" t="n"/>
      <c r="E115" s="16" t="n"/>
      <c r="F115" s="16" t="n"/>
      <c r="G115" s="15" t="n"/>
      <c r="H115" s="11">
        <f>IF(OR(A115="",G115&lt;&gt;"Oui"),"",A115)</f>
        <v/>
      </c>
      <c r="I115" s="11">
        <f>IF(A115="","",IF(OR(C115="",D115="",E115="",G115=""),"À compléter",IF(AND(G115="Oui",COUNTIFS($A$2:$A$201,A115,$G$2:$G$201,"Oui")&gt;1),"Plusieurs versions courantes","OK")))</f>
        <v/>
      </c>
      <c r="K115">
        <f>Livrables!A115</f>
        <v/>
      </c>
      <c r="L115">
        <f>'Paramètres'!H115</f>
        <v/>
      </c>
    </row>
    <row r="116" ht="21" customHeight="1">
      <c r="A116" s="15" t="n"/>
      <c r="B116" s="15" t="n"/>
      <c r="C116" s="15" t="n"/>
      <c r="D116" s="17" t="n"/>
      <c r="E116" s="16" t="n"/>
      <c r="F116" s="16" t="n"/>
      <c r="G116" s="15" t="n"/>
      <c r="H116" s="13">
        <f>IF(OR(A116="",G116&lt;&gt;"Oui"),"",A116)</f>
        <v/>
      </c>
      <c r="I116" s="13">
        <f>IF(A116="","",IF(OR(C116="",D116="",E116="",G116=""),"À compléter",IF(AND(G116="Oui",COUNTIFS($A$2:$A$201,A116,$G$2:$G$201,"Oui")&gt;1),"Plusieurs versions courantes","OK")))</f>
        <v/>
      </c>
      <c r="K116">
        <f>Livrables!A116</f>
        <v/>
      </c>
      <c r="L116">
        <f>'Paramètres'!H116</f>
        <v/>
      </c>
    </row>
    <row r="117" ht="21" customHeight="1">
      <c r="A117" s="15" t="n"/>
      <c r="B117" s="15" t="n"/>
      <c r="C117" s="15" t="n"/>
      <c r="D117" s="17" t="n"/>
      <c r="E117" s="16" t="n"/>
      <c r="F117" s="16" t="n"/>
      <c r="G117" s="15" t="n"/>
      <c r="H117" s="11">
        <f>IF(OR(A117="",G117&lt;&gt;"Oui"),"",A117)</f>
        <v/>
      </c>
      <c r="I117" s="11">
        <f>IF(A117="","",IF(OR(C117="",D117="",E117="",G117=""),"À compléter",IF(AND(G117="Oui",COUNTIFS($A$2:$A$201,A117,$G$2:$G$201,"Oui")&gt;1),"Plusieurs versions courantes","OK")))</f>
        <v/>
      </c>
      <c r="K117">
        <f>Livrables!A117</f>
        <v/>
      </c>
      <c r="L117">
        <f>'Paramètres'!H117</f>
        <v/>
      </c>
    </row>
    <row r="118" ht="21" customHeight="1">
      <c r="A118" s="15" t="n"/>
      <c r="B118" s="15" t="n"/>
      <c r="C118" s="15" t="n"/>
      <c r="D118" s="17" t="n"/>
      <c r="E118" s="16" t="n"/>
      <c r="F118" s="16" t="n"/>
      <c r="G118" s="15" t="n"/>
      <c r="H118" s="13">
        <f>IF(OR(A118="",G118&lt;&gt;"Oui"),"",A118)</f>
        <v/>
      </c>
      <c r="I118" s="13">
        <f>IF(A118="","",IF(OR(C118="",D118="",E118="",G118=""),"À compléter",IF(AND(G118="Oui",COUNTIFS($A$2:$A$201,A118,$G$2:$G$201,"Oui")&gt;1),"Plusieurs versions courantes","OK")))</f>
        <v/>
      </c>
      <c r="K118">
        <f>Livrables!A118</f>
        <v/>
      </c>
      <c r="L118">
        <f>'Paramètres'!H118</f>
        <v/>
      </c>
    </row>
    <row r="119" ht="21" customHeight="1">
      <c r="A119" s="15" t="n"/>
      <c r="B119" s="15" t="n"/>
      <c r="C119" s="15" t="n"/>
      <c r="D119" s="17" t="n"/>
      <c r="E119" s="16" t="n"/>
      <c r="F119" s="16" t="n"/>
      <c r="G119" s="15" t="n"/>
      <c r="H119" s="11">
        <f>IF(OR(A119="",G119&lt;&gt;"Oui"),"",A119)</f>
        <v/>
      </c>
      <c r="I119" s="11">
        <f>IF(A119="","",IF(OR(C119="",D119="",E119="",G119=""),"À compléter",IF(AND(G119="Oui",COUNTIFS($A$2:$A$201,A119,$G$2:$G$201,"Oui")&gt;1),"Plusieurs versions courantes","OK")))</f>
        <v/>
      </c>
      <c r="K119">
        <f>Livrables!A119</f>
        <v/>
      </c>
      <c r="L119">
        <f>'Paramètres'!H119</f>
        <v/>
      </c>
    </row>
    <row r="120" ht="21" customHeight="1">
      <c r="A120" s="15" t="n"/>
      <c r="B120" s="15" t="n"/>
      <c r="C120" s="15" t="n"/>
      <c r="D120" s="17" t="n"/>
      <c r="E120" s="16" t="n"/>
      <c r="F120" s="16" t="n"/>
      <c r="G120" s="15" t="n"/>
      <c r="H120" s="13">
        <f>IF(OR(A120="",G120&lt;&gt;"Oui"),"",A120)</f>
        <v/>
      </c>
      <c r="I120" s="13">
        <f>IF(A120="","",IF(OR(C120="",D120="",E120="",G120=""),"À compléter",IF(AND(G120="Oui",COUNTIFS($A$2:$A$201,A120,$G$2:$G$201,"Oui")&gt;1),"Plusieurs versions courantes","OK")))</f>
        <v/>
      </c>
      <c r="K120">
        <f>Livrables!A120</f>
        <v/>
      </c>
      <c r="L120">
        <f>'Paramètres'!H120</f>
        <v/>
      </c>
    </row>
    <row r="121" ht="21" customHeight="1">
      <c r="A121" s="15" t="n"/>
      <c r="B121" s="15" t="n"/>
      <c r="C121" s="15" t="n"/>
      <c r="D121" s="17" t="n"/>
      <c r="E121" s="16" t="n"/>
      <c r="F121" s="16" t="n"/>
      <c r="G121" s="15" t="n"/>
      <c r="H121" s="11">
        <f>IF(OR(A121="",G121&lt;&gt;"Oui"),"",A121)</f>
        <v/>
      </c>
      <c r="I121" s="11">
        <f>IF(A121="","",IF(OR(C121="",D121="",E121="",G121=""),"À compléter",IF(AND(G121="Oui",COUNTIFS($A$2:$A$201,A121,$G$2:$G$201,"Oui")&gt;1),"Plusieurs versions courantes","OK")))</f>
        <v/>
      </c>
      <c r="K121">
        <f>Livrables!A121</f>
        <v/>
      </c>
      <c r="L121">
        <f>'Paramètres'!H121</f>
        <v/>
      </c>
    </row>
    <row r="122" ht="21" customHeight="1">
      <c r="A122" s="15" t="n"/>
      <c r="B122" s="15" t="n"/>
      <c r="C122" s="15" t="n"/>
      <c r="D122" s="17" t="n"/>
      <c r="E122" s="16" t="n"/>
      <c r="F122" s="16" t="n"/>
      <c r="G122" s="15" t="n"/>
      <c r="H122" s="13">
        <f>IF(OR(A122="",G122&lt;&gt;"Oui"),"",A122)</f>
        <v/>
      </c>
      <c r="I122" s="13">
        <f>IF(A122="","",IF(OR(C122="",D122="",E122="",G122=""),"À compléter",IF(AND(G122="Oui",COUNTIFS($A$2:$A$201,A122,$G$2:$G$201,"Oui")&gt;1),"Plusieurs versions courantes","OK")))</f>
        <v/>
      </c>
      <c r="K122">
        <f>Livrables!A122</f>
        <v/>
      </c>
      <c r="L122">
        <f>'Paramètres'!H122</f>
        <v/>
      </c>
    </row>
    <row r="123" ht="21" customHeight="1">
      <c r="A123" s="15" t="n"/>
      <c r="B123" s="15" t="n"/>
      <c r="C123" s="15" t="n"/>
      <c r="D123" s="17" t="n"/>
      <c r="E123" s="16" t="n"/>
      <c r="F123" s="16" t="n"/>
      <c r="G123" s="15" t="n"/>
      <c r="H123" s="11">
        <f>IF(OR(A123="",G123&lt;&gt;"Oui"),"",A123)</f>
        <v/>
      </c>
      <c r="I123" s="11">
        <f>IF(A123="","",IF(OR(C123="",D123="",E123="",G123=""),"À compléter",IF(AND(G123="Oui",COUNTIFS($A$2:$A$201,A123,$G$2:$G$201,"Oui")&gt;1),"Plusieurs versions courantes","OK")))</f>
        <v/>
      </c>
      <c r="K123">
        <f>Livrables!A123</f>
        <v/>
      </c>
      <c r="L123">
        <f>'Paramètres'!H123</f>
        <v/>
      </c>
    </row>
    <row r="124" ht="21" customHeight="1">
      <c r="A124" s="15" t="n"/>
      <c r="B124" s="15" t="n"/>
      <c r="C124" s="15" t="n"/>
      <c r="D124" s="17" t="n"/>
      <c r="E124" s="16" t="n"/>
      <c r="F124" s="16" t="n"/>
      <c r="G124" s="15" t="n"/>
      <c r="H124" s="13">
        <f>IF(OR(A124="",G124&lt;&gt;"Oui"),"",A124)</f>
        <v/>
      </c>
      <c r="I124" s="13">
        <f>IF(A124="","",IF(OR(C124="",D124="",E124="",G124=""),"À compléter",IF(AND(G124="Oui",COUNTIFS($A$2:$A$201,A124,$G$2:$G$201,"Oui")&gt;1),"Plusieurs versions courantes","OK")))</f>
        <v/>
      </c>
      <c r="K124">
        <f>Livrables!A124</f>
        <v/>
      </c>
      <c r="L124">
        <f>'Paramètres'!H124</f>
        <v/>
      </c>
    </row>
    <row r="125" ht="21" customHeight="1">
      <c r="A125" s="15" t="n"/>
      <c r="B125" s="15" t="n"/>
      <c r="C125" s="15" t="n"/>
      <c r="D125" s="17" t="n"/>
      <c r="E125" s="16" t="n"/>
      <c r="F125" s="16" t="n"/>
      <c r="G125" s="15" t="n"/>
      <c r="H125" s="11">
        <f>IF(OR(A125="",G125&lt;&gt;"Oui"),"",A125)</f>
        <v/>
      </c>
      <c r="I125" s="11">
        <f>IF(A125="","",IF(OR(C125="",D125="",E125="",G125=""),"À compléter",IF(AND(G125="Oui",COUNTIFS($A$2:$A$201,A125,$G$2:$G$201,"Oui")&gt;1),"Plusieurs versions courantes","OK")))</f>
        <v/>
      </c>
      <c r="K125">
        <f>Livrables!A125</f>
        <v/>
      </c>
      <c r="L125">
        <f>'Paramètres'!H125</f>
        <v/>
      </c>
    </row>
    <row r="126" ht="21" customHeight="1">
      <c r="A126" s="15" t="n"/>
      <c r="B126" s="15" t="n"/>
      <c r="C126" s="15" t="n"/>
      <c r="D126" s="17" t="n"/>
      <c r="E126" s="16" t="n"/>
      <c r="F126" s="16" t="n"/>
      <c r="G126" s="15" t="n"/>
      <c r="H126" s="13">
        <f>IF(OR(A126="",G126&lt;&gt;"Oui"),"",A126)</f>
        <v/>
      </c>
      <c r="I126" s="13">
        <f>IF(A126="","",IF(OR(C126="",D126="",E126="",G126=""),"À compléter",IF(AND(G126="Oui",COUNTIFS($A$2:$A$201,A126,$G$2:$G$201,"Oui")&gt;1),"Plusieurs versions courantes","OK")))</f>
        <v/>
      </c>
      <c r="K126">
        <f>Livrables!A126</f>
        <v/>
      </c>
      <c r="L126">
        <f>'Paramètres'!H126</f>
        <v/>
      </c>
    </row>
    <row r="127" ht="21" customHeight="1">
      <c r="A127" s="15" t="n"/>
      <c r="B127" s="15" t="n"/>
      <c r="C127" s="15" t="n"/>
      <c r="D127" s="17" t="n"/>
      <c r="E127" s="16" t="n"/>
      <c r="F127" s="16" t="n"/>
      <c r="G127" s="15" t="n"/>
      <c r="H127" s="11">
        <f>IF(OR(A127="",G127&lt;&gt;"Oui"),"",A127)</f>
        <v/>
      </c>
      <c r="I127" s="11">
        <f>IF(A127="","",IF(OR(C127="",D127="",E127="",G127=""),"À compléter",IF(AND(G127="Oui",COUNTIFS($A$2:$A$201,A127,$G$2:$G$201,"Oui")&gt;1),"Plusieurs versions courantes","OK")))</f>
        <v/>
      </c>
      <c r="K127">
        <f>Livrables!A127</f>
        <v/>
      </c>
      <c r="L127">
        <f>'Paramètres'!H127</f>
        <v/>
      </c>
    </row>
    <row r="128" ht="21" customHeight="1">
      <c r="A128" s="15" t="n"/>
      <c r="B128" s="15" t="n"/>
      <c r="C128" s="15" t="n"/>
      <c r="D128" s="17" t="n"/>
      <c r="E128" s="16" t="n"/>
      <c r="F128" s="16" t="n"/>
      <c r="G128" s="15" t="n"/>
      <c r="H128" s="13">
        <f>IF(OR(A128="",G128&lt;&gt;"Oui"),"",A128)</f>
        <v/>
      </c>
      <c r="I128" s="13">
        <f>IF(A128="","",IF(OR(C128="",D128="",E128="",G128=""),"À compléter",IF(AND(G128="Oui",COUNTIFS($A$2:$A$201,A128,$G$2:$G$201,"Oui")&gt;1),"Plusieurs versions courantes","OK")))</f>
        <v/>
      </c>
      <c r="K128">
        <f>Livrables!A128</f>
        <v/>
      </c>
      <c r="L128">
        <f>'Paramètres'!H128</f>
        <v/>
      </c>
    </row>
    <row r="129" ht="21" customHeight="1">
      <c r="A129" s="15" t="n"/>
      <c r="B129" s="15" t="n"/>
      <c r="C129" s="15" t="n"/>
      <c r="D129" s="17" t="n"/>
      <c r="E129" s="16" t="n"/>
      <c r="F129" s="16" t="n"/>
      <c r="G129" s="15" t="n"/>
      <c r="H129" s="11">
        <f>IF(OR(A129="",G129&lt;&gt;"Oui"),"",A129)</f>
        <v/>
      </c>
      <c r="I129" s="11">
        <f>IF(A129="","",IF(OR(C129="",D129="",E129="",G129=""),"À compléter",IF(AND(G129="Oui",COUNTIFS($A$2:$A$201,A129,$G$2:$G$201,"Oui")&gt;1),"Plusieurs versions courantes","OK")))</f>
        <v/>
      </c>
      <c r="K129">
        <f>Livrables!A129</f>
        <v/>
      </c>
      <c r="L129">
        <f>'Paramètres'!H129</f>
        <v/>
      </c>
    </row>
    <row r="130" ht="21" customHeight="1">
      <c r="A130" s="15" t="n"/>
      <c r="B130" s="15" t="n"/>
      <c r="C130" s="15" t="n"/>
      <c r="D130" s="17" t="n"/>
      <c r="E130" s="16" t="n"/>
      <c r="F130" s="16" t="n"/>
      <c r="G130" s="15" t="n"/>
      <c r="H130" s="13">
        <f>IF(OR(A130="",G130&lt;&gt;"Oui"),"",A130)</f>
        <v/>
      </c>
      <c r="I130" s="13">
        <f>IF(A130="","",IF(OR(C130="",D130="",E130="",G130=""),"À compléter",IF(AND(G130="Oui",COUNTIFS($A$2:$A$201,A130,$G$2:$G$201,"Oui")&gt;1),"Plusieurs versions courantes","OK")))</f>
        <v/>
      </c>
      <c r="K130">
        <f>Livrables!A130</f>
        <v/>
      </c>
      <c r="L130">
        <f>'Paramètres'!H130</f>
        <v/>
      </c>
    </row>
    <row r="131" ht="21" customHeight="1">
      <c r="A131" s="15" t="n"/>
      <c r="B131" s="15" t="n"/>
      <c r="C131" s="15" t="n"/>
      <c r="D131" s="17" t="n"/>
      <c r="E131" s="16" t="n"/>
      <c r="F131" s="16" t="n"/>
      <c r="G131" s="15" t="n"/>
      <c r="H131" s="11">
        <f>IF(OR(A131="",G131&lt;&gt;"Oui"),"",A131)</f>
        <v/>
      </c>
      <c r="I131" s="11">
        <f>IF(A131="","",IF(OR(C131="",D131="",E131="",G131=""),"À compléter",IF(AND(G131="Oui",COUNTIFS($A$2:$A$201,A131,$G$2:$G$201,"Oui")&gt;1),"Plusieurs versions courantes","OK")))</f>
        <v/>
      </c>
      <c r="K131">
        <f>Livrables!A131</f>
        <v/>
      </c>
      <c r="L131">
        <f>'Paramètres'!H131</f>
        <v/>
      </c>
    </row>
    <row r="132" ht="21" customHeight="1">
      <c r="A132" s="15" t="n"/>
      <c r="B132" s="15" t="n"/>
      <c r="C132" s="15" t="n"/>
      <c r="D132" s="17" t="n"/>
      <c r="E132" s="16" t="n"/>
      <c r="F132" s="16" t="n"/>
      <c r="G132" s="15" t="n"/>
      <c r="H132" s="13">
        <f>IF(OR(A132="",G132&lt;&gt;"Oui"),"",A132)</f>
        <v/>
      </c>
      <c r="I132" s="13">
        <f>IF(A132="","",IF(OR(C132="",D132="",E132="",G132=""),"À compléter",IF(AND(G132="Oui",COUNTIFS($A$2:$A$201,A132,$G$2:$G$201,"Oui")&gt;1),"Plusieurs versions courantes","OK")))</f>
        <v/>
      </c>
      <c r="K132">
        <f>Livrables!A132</f>
        <v/>
      </c>
      <c r="L132">
        <f>'Paramètres'!H132</f>
        <v/>
      </c>
    </row>
    <row r="133" ht="21" customHeight="1">
      <c r="A133" s="15" t="n"/>
      <c r="B133" s="15" t="n"/>
      <c r="C133" s="15" t="n"/>
      <c r="D133" s="17" t="n"/>
      <c r="E133" s="16" t="n"/>
      <c r="F133" s="16" t="n"/>
      <c r="G133" s="15" t="n"/>
      <c r="H133" s="11">
        <f>IF(OR(A133="",G133&lt;&gt;"Oui"),"",A133)</f>
        <v/>
      </c>
      <c r="I133" s="11">
        <f>IF(A133="","",IF(OR(C133="",D133="",E133="",G133=""),"À compléter",IF(AND(G133="Oui",COUNTIFS($A$2:$A$201,A133,$G$2:$G$201,"Oui")&gt;1),"Plusieurs versions courantes","OK")))</f>
        <v/>
      </c>
      <c r="K133">
        <f>Livrables!A133</f>
        <v/>
      </c>
      <c r="L133">
        <f>'Paramètres'!H133</f>
        <v/>
      </c>
    </row>
    <row r="134" ht="21" customHeight="1">
      <c r="A134" s="15" t="n"/>
      <c r="B134" s="15" t="n"/>
      <c r="C134" s="15" t="n"/>
      <c r="D134" s="17" t="n"/>
      <c r="E134" s="16" t="n"/>
      <c r="F134" s="16" t="n"/>
      <c r="G134" s="15" t="n"/>
      <c r="H134" s="13">
        <f>IF(OR(A134="",G134&lt;&gt;"Oui"),"",A134)</f>
        <v/>
      </c>
      <c r="I134" s="13">
        <f>IF(A134="","",IF(OR(C134="",D134="",E134="",G134=""),"À compléter",IF(AND(G134="Oui",COUNTIFS($A$2:$A$201,A134,$G$2:$G$201,"Oui")&gt;1),"Plusieurs versions courantes","OK")))</f>
        <v/>
      </c>
      <c r="K134">
        <f>Livrables!A134</f>
        <v/>
      </c>
      <c r="L134">
        <f>'Paramètres'!H134</f>
        <v/>
      </c>
    </row>
    <row r="135" ht="21" customHeight="1">
      <c r="A135" s="15" t="n"/>
      <c r="B135" s="15" t="n"/>
      <c r="C135" s="15" t="n"/>
      <c r="D135" s="17" t="n"/>
      <c r="E135" s="16" t="n"/>
      <c r="F135" s="16" t="n"/>
      <c r="G135" s="15" t="n"/>
      <c r="H135" s="11">
        <f>IF(OR(A135="",G135&lt;&gt;"Oui"),"",A135)</f>
        <v/>
      </c>
      <c r="I135" s="11">
        <f>IF(A135="","",IF(OR(C135="",D135="",E135="",G135=""),"À compléter",IF(AND(G135="Oui",COUNTIFS($A$2:$A$201,A135,$G$2:$G$201,"Oui")&gt;1),"Plusieurs versions courantes","OK")))</f>
        <v/>
      </c>
      <c r="K135">
        <f>Livrables!A135</f>
        <v/>
      </c>
      <c r="L135">
        <f>'Paramètres'!H135</f>
        <v/>
      </c>
    </row>
    <row r="136" ht="21" customHeight="1">
      <c r="A136" s="15" t="n"/>
      <c r="B136" s="15" t="n"/>
      <c r="C136" s="15" t="n"/>
      <c r="D136" s="17" t="n"/>
      <c r="E136" s="16" t="n"/>
      <c r="F136" s="16" t="n"/>
      <c r="G136" s="15" t="n"/>
      <c r="H136" s="13">
        <f>IF(OR(A136="",G136&lt;&gt;"Oui"),"",A136)</f>
        <v/>
      </c>
      <c r="I136" s="13">
        <f>IF(A136="","",IF(OR(C136="",D136="",E136="",G136=""),"À compléter",IF(AND(G136="Oui",COUNTIFS($A$2:$A$201,A136,$G$2:$G$201,"Oui")&gt;1),"Plusieurs versions courantes","OK")))</f>
        <v/>
      </c>
      <c r="K136">
        <f>Livrables!A136</f>
        <v/>
      </c>
      <c r="L136">
        <f>'Paramètres'!H136</f>
        <v/>
      </c>
    </row>
    <row r="137" ht="21" customHeight="1">
      <c r="A137" s="15" t="n"/>
      <c r="B137" s="15" t="n"/>
      <c r="C137" s="15" t="n"/>
      <c r="D137" s="17" t="n"/>
      <c r="E137" s="16" t="n"/>
      <c r="F137" s="16" t="n"/>
      <c r="G137" s="15" t="n"/>
      <c r="H137" s="11">
        <f>IF(OR(A137="",G137&lt;&gt;"Oui"),"",A137)</f>
        <v/>
      </c>
      <c r="I137" s="11">
        <f>IF(A137="","",IF(OR(C137="",D137="",E137="",G137=""),"À compléter",IF(AND(G137="Oui",COUNTIFS($A$2:$A$201,A137,$G$2:$G$201,"Oui")&gt;1),"Plusieurs versions courantes","OK")))</f>
        <v/>
      </c>
      <c r="K137">
        <f>Livrables!A137</f>
        <v/>
      </c>
      <c r="L137">
        <f>'Paramètres'!H137</f>
        <v/>
      </c>
    </row>
    <row r="138" ht="21" customHeight="1">
      <c r="A138" s="15" t="n"/>
      <c r="B138" s="15" t="n"/>
      <c r="C138" s="15" t="n"/>
      <c r="D138" s="17" t="n"/>
      <c r="E138" s="16" t="n"/>
      <c r="F138" s="16" t="n"/>
      <c r="G138" s="15" t="n"/>
      <c r="H138" s="13">
        <f>IF(OR(A138="",G138&lt;&gt;"Oui"),"",A138)</f>
        <v/>
      </c>
      <c r="I138" s="13">
        <f>IF(A138="","",IF(OR(C138="",D138="",E138="",G138=""),"À compléter",IF(AND(G138="Oui",COUNTIFS($A$2:$A$201,A138,$G$2:$G$201,"Oui")&gt;1),"Plusieurs versions courantes","OK")))</f>
        <v/>
      </c>
      <c r="K138">
        <f>Livrables!A138</f>
        <v/>
      </c>
      <c r="L138">
        <f>'Paramètres'!H138</f>
        <v/>
      </c>
    </row>
    <row r="139" ht="21" customHeight="1">
      <c r="A139" s="15" t="n"/>
      <c r="B139" s="15" t="n"/>
      <c r="C139" s="15" t="n"/>
      <c r="D139" s="17" t="n"/>
      <c r="E139" s="16" t="n"/>
      <c r="F139" s="16" t="n"/>
      <c r="G139" s="15" t="n"/>
      <c r="H139" s="11">
        <f>IF(OR(A139="",G139&lt;&gt;"Oui"),"",A139)</f>
        <v/>
      </c>
      <c r="I139" s="11">
        <f>IF(A139="","",IF(OR(C139="",D139="",E139="",G139=""),"À compléter",IF(AND(G139="Oui",COUNTIFS($A$2:$A$201,A139,$G$2:$G$201,"Oui")&gt;1),"Plusieurs versions courantes","OK")))</f>
        <v/>
      </c>
      <c r="K139">
        <f>Livrables!A139</f>
        <v/>
      </c>
      <c r="L139">
        <f>'Paramètres'!H139</f>
        <v/>
      </c>
    </row>
    <row r="140" ht="21" customHeight="1">
      <c r="A140" s="15" t="n"/>
      <c r="B140" s="15" t="n"/>
      <c r="C140" s="15" t="n"/>
      <c r="D140" s="17" t="n"/>
      <c r="E140" s="16" t="n"/>
      <c r="F140" s="16" t="n"/>
      <c r="G140" s="15" t="n"/>
      <c r="H140" s="13">
        <f>IF(OR(A140="",G140&lt;&gt;"Oui"),"",A140)</f>
        <v/>
      </c>
      <c r="I140" s="13">
        <f>IF(A140="","",IF(OR(C140="",D140="",E140="",G140=""),"À compléter",IF(AND(G140="Oui",COUNTIFS($A$2:$A$201,A140,$G$2:$G$201,"Oui")&gt;1),"Plusieurs versions courantes","OK")))</f>
        <v/>
      </c>
      <c r="K140">
        <f>Livrables!A140</f>
        <v/>
      </c>
      <c r="L140">
        <f>'Paramètres'!H140</f>
        <v/>
      </c>
    </row>
    <row r="141" ht="21" customHeight="1">
      <c r="A141" s="15" t="n"/>
      <c r="B141" s="15" t="n"/>
      <c r="C141" s="15" t="n"/>
      <c r="D141" s="17" t="n"/>
      <c r="E141" s="16" t="n"/>
      <c r="F141" s="16" t="n"/>
      <c r="G141" s="15" t="n"/>
      <c r="H141" s="11">
        <f>IF(OR(A141="",G141&lt;&gt;"Oui"),"",A141)</f>
        <v/>
      </c>
      <c r="I141" s="11">
        <f>IF(A141="","",IF(OR(C141="",D141="",E141="",G141=""),"À compléter",IF(AND(G141="Oui",COUNTIFS($A$2:$A$201,A141,$G$2:$G$201,"Oui")&gt;1),"Plusieurs versions courantes","OK")))</f>
        <v/>
      </c>
      <c r="K141">
        <f>Livrables!A141</f>
        <v/>
      </c>
      <c r="L141">
        <f>'Paramètres'!H141</f>
        <v/>
      </c>
    </row>
    <row r="142" ht="21" customHeight="1">
      <c r="A142" s="15" t="n"/>
      <c r="B142" s="15" t="n"/>
      <c r="C142" s="15" t="n"/>
      <c r="D142" s="17" t="n"/>
      <c r="E142" s="16" t="n"/>
      <c r="F142" s="16" t="n"/>
      <c r="G142" s="15" t="n"/>
      <c r="H142" s="13">
        <f>IF(OR(A142="",G142&lt;&gt;"Oui"),"",A142)</f>
        <v/>
      </c>
      <c r="I142" s="13">
        <f>IF(A142="","",IF(OR(C142="",D142="",E142="",G142=""),"À compléter",IF(AND(G142="Oui",COUNTIFS($A$2:$A$201,A142,$G$2:$G$201,"Oui")&gt;1),"Plusieurs versions courantes","OK")))</f>
        <v/>
      </c>
      <c r="K142">
        <f>Livrables!A142</f>
        <v/>
      </c>
      <c r="L142">
        <f>'Paramètres'!H142</f>
        <v/>
      </c>
    </row>
    <row r="143" ht="21" customHeight="1">
      <c r="A143" s="15" t="n"/>
      <c r="B143" s="15" t="n"/>
      <c r="C143" s="15" t="n"/>
      <c r="D143" s="17" t="n"/>
      <c r="E143" s="16" t="n"/>
      <c r="F143" s="16" t="n"/>
      <c r="G143" s="15" t="n"/>
      <c r="H143" s="11">
        <f>IF(OR(A143="",G143&lt;&gt;"Oui"),"",A143)</f>
        <v/>
      </c>
      <c r="I143" s="11">
        <f>IF(A143="","",IF(OR(C143="",D143="",E143="",G143=""),"À compléter",IF(AND(G143="Oui",COUNTIFS($A$2:$A$201,A143,$G$2:$G$201,"Oui")&gt;1),"Plusieurs versions courantes","OK")))</f>
        <v/>
      </c>
      <c r="K143">
        <f>Livrables!A143</f>
        <v/>
      </c>
      <c r="L143">
        <f>'Paramètres'!H143</f>
        <v/>
      </c>
    </row>
    <row r="144" ht="21" customHeight="1">
      <c r="A144" s="15" t="n"/>
      <c r="B144" s="15" t="n"/>
      <c r="C144" s="15" t="n"/>
      <c r="D144" s="17" t="n"/>
      <c r="E144" s="16" t="n"/>
      <c r="F144" s="16" t="n"/>
      <c r="G144" s="15" t="n"/>
      <c r="H144" s="13">
        <f>IF(OR(A144="",G144&lt;&gt;"Oui"),"",A144)</f>
        <v/>
      </c>
      <c r="I144" s="13">
        <f>IF(A144="","",IF(OR(C144="",D144="",E144="",G144=""),"À compléter",IF(AND(G144="Oui",COUNTIFS($A$2:$A$201,A144,$G$2:$G$201,"Oui")&gt;1),"Plusieurs versions courantes","OK")))</f>
        <v/>
      </c>
      <c r="K144">
        <f>Livrables!A144</f>
        <v/>
      </c>
      <c r="L144">
        <f>'Paramètres'!H144</f>
        <v/>
      </c>
    </row>
    <row r="145" ht="21" customHeight="1">
      <c r="A145" s="15" t="n"/>
      <c r="B145" s="15" t="n"/>
      <c r="C145" s="15" t="n"/>
      <c r="D145" s="17" t="n"/>
      <c r="E145" s="16" t="n"/>
      <c r="F145" s="16" t="n"/>
      <c r="G145" s="15" t="n"/>
      <c r="H145" s="11">
        <f>IF(OR(A145="",G145&lt;&gt;"Oui"),"",A145)</f>
        <v/>
      </c>
      <c r="I145" s="11">
        <f>IF(A145="","",IF(OR(C145="",D145="",E145="",G145=""),"À compléter",IF(AND(G145="Oui",COUNTIFS($A$2:$A$201,A145,$G$2:$G$201,"Oui")&gt;1),"Plusieurs versions courantes","OK")))</f>
        <v/>
      </c>
      <c r="K145">
        <f>Livrables!A145</f>
        <v/>
      </c>
      <c r="L145">
        <f>'Paramètres'!H145</f>
        <v/>
      </c>
    </row>
    <row r="146" ht="21" customHeight="1">
      <c r="A146" s="15" t="n"/>
      <c r="B146" s="15" t="n"/>
      <c r="C146" s="15" t="n"/>
      <c r="D146" s="17" t="n"/>
      <c r="E146" s="16" t="n"/>
      <c r="F146" s="16" t="n"/>
      <c r="G146" s="15" t="n"/>
      <c r="H146" s="13">
        <f>IF(OR(A146="",G146&lt;&gt;"Oui"),"",A146)</f>
        <v/>
      </c>
      <c r="I146" s="13">
        <f>IF(A146="","",IF(OR(C146="",D146="",E146="",G146=""),"À compléter",IF(AND(G146="Oui",COUNTIFS($A$2:$A$201,A146,$G$2:$G$201,"Oui")&gt;1),"Plusieurs versions courantes","OK")))</f>
        <v/>
      </c>
      <c r="K146">
        <f>Livrables!A146</f>
        <v/>
      </c>
      <c r="L146">
        <f>'Paramètres'!H146</f>
        <v/>
      </c>
    </row>
    <row r="147" ht="21" customHeight="1">
      <c r="A147" s="15" t="n"/>
      <c r="B147" s="15" t="n"/>
      <c r="C147" s="15" t="n"/>
      <c r="D147" s="17" t="n"/>
      <c r="E147" s="16" t="n"/>
      <c r="F147" s="16" t="n"/>
      <c r="G147" s="15" t="n"/>
      <c r="H147" s="11">
        <f>IF(OR(A147="",G147&lt;&gt;"Oui"),"",A147)</f>
        <v/>
      </c>
      <c r="I147" s="11">
        <f>IF(A147="","",IF(OR(C147="",D147="",E147="",G147=""),"À compléter",IF(AND(G147="Oui",COUNTIFS($A$2:$A$201,A147,$G$2:$G$201,"Oui")&gt;1),"Plusieurs versions courantes","OK")))</f>
        <v/>
      </c>
      <c r="K147">
        <f>Livrables!A147</f>
        <v/>
      </c>
      <c r="L147">
        <f>'Paramètres'!H147</f>
        <v/>
      </c>
    </row>
    <row r="148" ht="21" customHeight="1">
      <c r="A148" s="15" t="n"/>
      <c r="B148" s="15" t="n"/>
      <c r="C148" s="15" t="n"/>
      <c r="D148" s="17" t="n"/>
      <c r="E148" s="16" t="n"/>
      <c r="F148" s="16" t="n"/>
      <c r="G148" s="15" t="n"/>
      <c r="H148" s="13">
        <f>IF(OR(A148="",G148&lt;&gt;"Oui"),"",A148)</f>
        <v/>
      </c>
      <c r="I148" s="13">
        <f>IF(A148="","",IF(OR(C148="",D148="",E148="",G148=""),"À compléter",IF(AND(G148="Oui",COUNTIFS($A$2:$A$201,A148,$G$2:$G$201,"Oui")&gt;1),"Plusieurs versions courantes","OK")))</f>
        <v/>
      </c>
      <c r="K148">
        <f>Livrables!A148</f>
        <v/>
      </c>
      <c r="L148">
        <f>'Paramètres'!H148</f>
        <v/>
      </c>
    </row>
    <row r="149" ht="21" customHeight="1">
      <c r="A149" s="15" t="n"/>
      <c r="B149" s="15" t="n"/>
      <c r="C149" s="15" t="n"/>
      <c r="D149" s="17" t="n"/>
      <c r="E149" s="16" t="n"/>
      <c r="F149" s="16" t="n"/>
      <c r="G149" s="15" t="n"/>
      <c r="H149" s="11">
        <f>IF(OR(A149="",G149&lt;&gt;"Oui"),"",A149)</f>
        <v/>
      </c>
      <c r="I149" s="11">
        <f>IF(A149="","",IF(OR(C149="",D149="",E149="",G149=""),"À compléter",IF(AND(G149="Oui",COUNTIFS($A$2:$A$201,A149,$G$2:$G$201,"Oui")&gt;1),"Plusieurs versions courantes","OK")))</f>
        <v/>
      </c>
      <c r="K149">
        <f>Livrables!A149</f>
        <v/>
      </c>
      <c r="L149">
        <f>'Paramètres'!H149</f>
        <v/>
      </c>
    </row>
    <row r="150" ht="21" customHeight="1">
      <c r="A150" s="15" t="n"/>
      <c r="B150" s="15" t="n"/>
      <c r="C150" s="15" t="n"/>
      <c r="D150" s="17" t="n"/>
      <c r="E150" s="16" t="n"/>
      <c r="F150" s="16" t="n"/>
      <c r="G150" s="15" t="n"/>
      <c r="H150" s="13">
        <f>IF(OR(A150="",G150&lt;&gt;"Oui"),"",A150)</f>
        <v/>
      </c>
      <c r="I150" s="13">
        <f>IF(A150="","",IF(OR(C150="",D150="",E150="",G150=""),"À compléter",IF(AND(G150="Oui",COUNTIFS($A$2:$A$201,A150,$G$2:$G$201,"Oui")&gt;1),"Plusieurs versions courantes","OK")))</f>
        <v/>
      </c>
      <c r="K150">
        <f>Livrables!A150</f>
        <v/>
      </c>
      <c r="L150">
        <f>'Paramètres'!H150</f>
        <v/>
      </c>
    </row>
    <row r="151" ht="21" customHeight="1">
      <c r="A151" s="15" t="n"/>
      <c r="B151" s="15" t="n"/>
      <c r="C151" s="15" t="n"/>
      <c r="D151" s="17" t="n"/>
      <c r="E151" s="16" t="n"/>
      <c r="F151" s="16" t="n"/>
      <c r="G151" s="15" t="n"/>
      <c r="H151" s="11">
        <f>IF(OR(A151="",G151&lt;&gt;"Oui"),"",A151)</f>
        <v/>
      </c>
      <c r="I151" s="11">
        <f>IF(A151="","",IF(OR(C151="",D151="",E151="",G151=""),"À compléter",IF(AND(G151="Oui",COUNTIFS($A$2:$A$201,A151,$G$2:$G$201,"Oui")&gt;1),"Plusieurs versions courantes","OK")))</f>
        <v/>
      </c>
      <c r="K151">
        <f>Livrables!A151</f>
        <v/>
      </c>
      <c r="L151">
        <f>'Paramètres'!H151</f>
        <v/>
      </c>
    </row>
    <row r="152" ht="21" customHeight="1">
      <c r="A152" s="15" t="n"/>
      <c r="B152" s="15" t="n"/>
      <c r="C152" s="15" t="n"/>
      <c r="D152" s="17" t="n"/>
      <c r="E152" s="16" t="n"/>
      <c r="F152" s="16" t="n"/>
      <c r="G152" s="15" t="n"/>
      <c r="H152" s="13">
        <f>IF(OR(A152="",G152&lt;&gt;"Oui"),"",A152)</f>
        <v/>
      </c>
      <c r="I152" s="13">
        <f>IF(A152="","",IF(OR(C152="",D152="",E152="",G152=""),"À compléter",IF(AND(G152="Oui",COUNTIFS($A$2:$A$201,A152,$G$2:$G$201,"Oui")&gt;1),"Plusieurs versions courantes","OK")))</f>
        <v/>
      </c>
      <c r="K152">
        <f>Livrables!A152</f>
        <v/>
      </c>
      <c r="L152">
        <f>'Paramètres'!H152</f>
        <v/>
      </c>
    </row>
    <row r="153" ht="21" customHeight="1">
      <c r="A153" s="15" t="n"/>
      <c r="B153" s="15" t="n"/>
      <c r="C153" s="15" t="n"/>
      <c r="D153" s="17" t="n"/>
      <c r="E153" s="16" t="n"/>
      <c r="F153" s="16" t="n"/>
      <c r="G153" s="15" t="n"/>
      <c r="H153" s="11">
        <f>IF(OR(A153="",G153&lt;&gt;"Oui"),"",A153)</f>
        <v/>
      </c>
      <c r="I153" s="11">
        <f>IF(A153="","",IF(OR(C153="",D153="",E153="",G153=""),"À compléter",IF(AND(G153="Oui",COUNTIFS($A$2:$A$201,A153,$G$2:$G$201,"Oui")&gt;1),"Plusieurs versions courantes","OK")))</f>
        <v/>
      </c>
      <c r="K153">
        <f>Livrables!A153</f>
        <v/>
      </c>
      <c r="L153">
        <f>'Paramètres'!H153</f>
        <v/>
      </c>
    </row>
    <row r="154" ht="21" customHeight="1">
      <c r="A154" s="15" t="n"/>
      <c r="B154" s="15" t="n"/>
      <c r="C154" s="15" t="n"/>
      <c r="D154" s="17" t="n"/>
      <c r="E154" s="16" t="n"/>
      <c r="F154" s="16" t="n"/>
      <c r="G154" s="15" t="n"/>
      <c r="H154" s="13">
        <f>IF(OR(A154="",G154&lt;&gt;"Oui"),"",A154)</f>
        <v/>
      </c>
      <c r="I154" s="13">
        <f>IF(A154="","",IF(OR(C154="",D154="",E154="",G154=""),"À compléter",IF(AND(G154="Oui",COUNTIFS($A$2:$A$201,A154,$G$2:$G$201,"Oui")&gt;1),"Plusieurs versions courantes","OK")))</f>
        <v/>
      </c>
      <c r="K154">
        <f>Livrables!A154</f>
        <v/>
      </c>
      <c r="L154">
        <f>'Paramètres'!H154</f>
        <v/>
      </c>
    </row>
    <row r="155" ht="21" customHeight="1">
      <c r="A155" s="15" t="n"/>
      <c r="B155" s="15" t="n"/>
      <c r="C155" s="15" t="n"/>
      <c r="D155" s="17" t="n"/>
      <c r="E155" s="16" t="n"/>
      <c r="F155" s="16" t="n"/>
      <c r="G155" s="15" t="n"/>
      <c r="H155" s="11">
        <f>IF(OR(A155="",G155&lt;&gt;"Oui"),"",A155)</f>
        <v/>
      </c>
      <c r="I155" s="11">
        <f>IF(A155="","",IF(OR(C155="",D155="",E155="",G155=""),"À compléter",IF(AND(G155="Oui",COUNTIFS($A$2:$A$201,A155,$G$2:$G$201,"Oui")&gt;1),"Plusieurs versions courantes","OK")))</f>
        <v/>
      </c>
      <c r="K155">
        <f>Livrables!A155</f>
        <v/>
      </c>
      <c r="L155">
        <f>'Paramètres'!H155</f>
        <v/>
      </c>
    </row>
    <row r="156" ht="21" customHeight="1">
      <c r="A156" s="15" t="n"/>
      <c r="B156" s="15" t="n"/>
      <c r="C156" s="15" t="n"/>
      <c r="D156" s="17" t="n"/>
      <c r="E156" s="16" t="n"/>
      <c r="F156" s="16" t="n"/>
      <c r="G156" s="15" t="n"/>
      <c r="H156" s="13">
        <f>IF(OR(A156="",G156&lt;&gt;"Oui"),"",A156)</f>
        <v/>
      </c>
      <c r="I156" s="13">
        <f>IF(A156="","",IF(OR(C156="",D156="",E156="",G156=""),"À compléter",IF(AND(G156="Oui",COUNTIFS($A$2:$A$201,A156,$G$2:$G$201,"Oui")&gt;1),"Plusieurs versions courantes","OK")))</f>
        <v/>
      </c>
      <c r="K156">
        <f>Livrables!A156</f>
        <v/>
      </c>
      <c r="L156">
        <f>'Paramètres'!H156</f>
        <v/>
      </c>
    </row>
    <row r="157" ht="21" customHeight="1">
      <c r="A157" s="15" t="n"/>
      <c r="B157" s="15" t="n"/>
      <c r="C157" s="15" t="n"/>
      <c r="D157" s="17" t="n"/>
      <c r="E157" s="16" t="n"/>
      <c r="F157" s="16" t="n"/>
      <c r="G157" s="15" t="n"/>
      <c r="H157" s="11">
        <f>IF(OR(A157="",G157&lt;&gt;"Oui"),"",A157)</f>
        <v/>
      </c>
      <c r="I157" s="11">
        <f>IF(A157="","",IF(OR(C157="",D157="",E157="",G157=""),"À compléter",IF(AND(G157="Oui",COUNTIFS($A$2:$A$201,A157,$G$2:$G$201,"Oui")&gt;1),"Plusieurs versions courantes","OK")))</f>
        <v/>
      </c>
      <c r="K157">
        <f>Livrables!A157</f>
        <v/>
      </c>
      <c r="L157">
        <f>'Paramètres'!H157</f>
        <v/>
      </c>
    </row>
    <row r="158" ht="21" customHeight="1">
      <c r="A158" s="15" t="n"/>
      <c r="B158" s="15" t="n"/>
      <c r="C158" s="15" t="n"/>
      <c r="D158" s="17" t="n"/>
      <c r="E158" s="16" t="n"/>
      <c r="F158" s="16" t="n"/>
      <c r="G158" s="15" t="n"/>
      <c r="H158" s="13">
        <f>IF(OR(A158="",G158&lt;&gt;"Oui"),"",A158)</f>
        <v/>
      </c>
      <c r="I158" s="13">
        <f>IF(A158="","",IF(OR(C158="",D158="",E158="",G158=""),"À compléter",IF(AND(G158="Oui",COUNTIFS($A$2:$A$201,A158,$G$2:$G$201,"Oui")&gt;1),"Plusieurs versions courantes","OK")))</f>
        <v/>
      </c>
      <c r="K158">
        <f>Livrables!A158</f>
        <v/>
      </c>
      <c r="L158">
        <f>'Paramètres'!H158</f>
        <v/>
      </c>
    </row>
    <row r="159" ht="21" customHeight="1">
      <c r="A159" s="15" t="n"/>
      <c r="B159" s="15" t="n"/>
      <c r="C159" s="15" t="n"/>
      <c r="D159" s="17" t="n"/>
      <c r="E159" s="16" t="n"/>
      <c r="F159" s="16" t="n"/>
      <c r="G159" s="15" t="n"/>
      <c r="H159" s="11">
        <f>IF(OR(A159="",G159&lt;&gt;"Oui"),"",A159)</f>
        <v/>
      </c>
      <c r="I159" s="11">
        <f>IF(A159="","",IF(OR(C159="",D159="",E159="",G159=""),"À compléter",IF(AND(G159="Oui",COUNTIFS($A$2:$A$201,A159,$G$2:$G$201,"Oui")&gt;1),"Plusieurs versions courantes","OK")))</f>
        <v/>
      </c>
      <c r="K159">
        <f>Livrables!A159</f>
        <v/>
      </c>
      <c r="L159">
        <f>'Paramètres'!H159</f>
        <v/>
      </c>
    </row>
    <row r="160" ht="21" customHeight="1">
      <c r="A160" s="15" t="n"/>
      <c r="B160" s="15" t="n"/>
      <c r="C160" s="15" t="n"/>
      <c r="D160" s="17" t="n"/>
      <c r="E160" s="16" t="n"/>
      <c r="F160" s="16" t="n"/>
      <c r="G160" s="15" t="n"/>
      <c r="H160" s="13">
        <f>IF(OR(A160="",G160&lt;&gt;"Oui"),"",A160)</f>
        <v/>
      </c>
      <c r="I160" s="13">
        <f>IF(A160="","",IF(OR(C160="",D160="",E160="",G160=""),"À compléter",IF(AND(G160="Oui",COUNTIFS($A$2:$A$201,A160,$G$2:$G$201,"Oui")&gt;1),"Plusieurs versions courantes","OK")))</f>
        <v/>
      </c>
      <c r="K160">
        <f>Livrables!A160</f>
        <v/>
      </c>
      <c r="L160">
        <f>'Paramètres'!H160</f>
        <v/>
      </c>
    </row>
    <row r="161" ht="21" customHeight="1">
      <c r="A161" s="15" t="n"/>
      <c r="B161" s="15" t="n"/>
      <c r="C161" s="15" t="n"/>
      <c r="D161" s="17" t="n"/>
      <c r="E161" s="16" t="n"/>
      <c r="F161" s="16" t="n"/>
      <c r="G161" s="15" t="n"/>
      <c r="H161" s="11">
        <f>IF(OR(A161="",G161&lt;&gt;"Oui"),"",A161)</f>
        <v/>
      </c>
      <c r="I161" s="11">
        <f>IF(A161="","",IF(OR(C161="",D161="",E161="",G161=""),"À compléter",IF(AND(G161="Oui",COUNTIFS($A$2:$A$201,A161,$G$2:$G$201,"Oui")&gt;1),"Plusieurs versions courantes","OK")))</f>
        <v/>
      </c>
      <c r="K161">
        <f>Livrables!A161</f>
        <v/>
      </c>
      <c r="L161">
        <f>'Paramètres'!H161</f>
        <v/>
      </c>
    </row>
    <row r="162" ht="21" customHeight="1">
      <c r="A162" s="15" t="n"/>
      <c r="B162" s="15" t="n"/>
      <c r="C162" s="15" t="n"/>
      <c r="D162" s="17" t="n"/>
      <c r="E162" s="16" t="n"/>
      <c r="F162" s="16" t="n"/>
      <c r="G162" s="15" t="n"/>
      <c r="H162" s="13">
        <f>IF(OR(A162="",G162&lt;&gt;"Oui"),"",A162)</f>
        <v/>
      </c>
      <c r="I162" s="13">
        <f>IF(A162="","",IF(OR(C162="",D162="",E162="",G162=""),"À compléter",IF(AND(G162="Oui",COUNTIFS($A$2:$A$201,A162,$G$2:$G$201,"Oui")&gt;1),"Plusieurs versions courantes","OK")))</f>
        <v/>
      </c>
      <c r="K162">
        <f>Livrables!A162</f>
        <v/>
      </c>
      <c r="L162">
        <f>'Paramètres'!H162</f>
        <v/>
      </c>
    </row>
    <row r="163" ht="21" customHeight="1">
      <c r="A163" s="15" t="n"/>
      <c r="B163" s="15" t="n"/>
      <c r="C163" s="15" t="n"/>
      <c r="D163" s="17" t="n"/>
      <c r="E163" s="16" t="n"/>
      <c r="F163" s="16" t="n"/>
      <c r="G163" s="15" t="n"/>
      <c r="H163" s="11">
        <f>IF(OR(A163="",G163&lt;&gt;"Oui"),"",A163)</f>
        <v/>
      </c>
      <c r="I163" s="11">
        <f>IF(A163="","",IF(OR(C163="",D163="",E163="",G163=""),"À compléter",IF(AND(G163="Oui",COUNTIFS($A$2:$A$201,A163,$G$2:$G$201,"Oui")&gt;1),"Plusieurs versions courantes","OK")))</f>
        <v/>
      </c>
      <c r="K163">
        <f>Livrables!A163</f>
        <v/>
      </c>
      <c r="L163">
        <f>'Paramètres'!H163</f>
        <v/>
      </c>
    </row>
    <row r="164" ht="21" customHeight="1">
      <c r="A164" s="15" t="n"/>
      <c r="B164" s="15" t="n"/>
      <c r="C164" s="15" t="n"/>
      <c r="D164" s="17" t="n"/>
      <c r="E164" s="16" t="n"/>
      <c r="F164" s="16" t="n"/>
      <c r="G164" s="15" t="n"/>
      <c r="H164" s="13">
        <f>IF(OR(A164="",G164&lt;&gt;"Oui"),"",A164)</f>
        <v/>
      </c>
      <c r="I164" s="13">
        <f>IF(A164="","",IF(OR(C164="",D164="",E164="",G164=""),"À compléter",IF(AND(G164="Oui",COUNTIFS($A$2:$A$201,A164,$G$2:$G$201,"Oui")&gt;1),"Plusieurs versions courantes","OK")))</f>
        <v/>
      </c>
      <c r="K164">
        <f>Livrables!A164</f>
        <v/>
      </c>
      <c r="L164">
        <f>'Paramètres'!H164</f>
        <v/>
      </c>
    </row>
    <row r="165" ht="21" customHeight="1">
      <c r="A165" s="15" t="n"/>
      <c r="B165" s="15" t="n"/>
      <c r="C165" s="15" t="n"/>
      <c r="D165" s="17" t="n"/>
      <c r="E165" s="16" t="n"/>
      <c r="F165" s="16" t="n"/>
      <c r="G165" s="15" t="n"/>
      <c r="H165" s="11">
        <f>IF(OR(A165="",G165&lt;&gt;"Oui"),"",A165)</f>
        <v/>
      </c>
      <c r="I165" s="11">
        <f>IF(A165="","",IF(OR(C165="",D165="",E165="",G165=""),"À compléter",IF(AND(G165="Oui",COUNTIFS($A$2:$A$201,A165,$G$2:$G$201,"Oui")&gt;1),"Plusieurs versions courantes","OK")))</f>
        <v/>
      </c>
      <c r="K165">
        <f>Livrables!A165</f>
        <v/>
      </c>
      <c r="L165">
        <f>'Paramètres'!H165</f>
        <v/>
      </c>
    </row>
    <row r="166" ht="21" customHeight="1">
      <c r="A166" s="15" t="n"/>
      <c r="B166" s="15" t="n"/>
      <c r="C166" s="15" t="n"/>
      <c r="D166" s="17" t="n"/>
      <c r="E166" s="16" t="n"/>
      <c r="F166" s="16" t="n"/>
      <c r="G166" s="15" t="n"/>
      <c r="H166" s="13">
        <f>IF(OR(A166="",G166&lt;&gt;"Oui"),"",A166)</f>
        <v/>
      </c>
      <c r="I166" s="13">
        <f>IF(A166="","",IF(OR(C166="",D166="",E166="",G166=""),"À compléter",IF(AND(G166="Oui",COUNTIFS($A$2:$A$201,A166,$G$2:$G$201,"Oui")&gt;1),"Plusieurs versions courantes","OK")))</f>
        <v/>
      </c>
      <c r="K166">
        <f>Livrables!A166</f>
        <v/>
      </c>
      <c r="L166">
        <f>'Paramètres'!H166</f>
        <v/>
      </c>
    </row>
    <row r="167" ht="21" customHeight="1">
      <c r="A167" s="15" t="n"/>
      <c r="B167" s="15" t="n"/>
      <c r="C167" s="15" t="n"/>
      <c r="D167" s="17" t="n"/>
      <c r="E167" s="16" t="n"/>
      <c r="F167" s="16" t="n"/>
      <c r="G167" s="15" t="n"/>
      <c r="H167" s="11">
        <f>IF(OR(A167="",G167&lt;&gt;"Oui"),"",A167)</f>
        <v/>
      </c>
      <c r="I167" s="11">
        <f>IF(A167="","",IF(OR(C167="",D167="",E167="",G167=""),"À compléter",IF(AND(G167="Oui",COUNTIFS($A$2:$A$201,A167,$G$2:$G$201,"Oui")&gt;1),"Plusieurs versions courantes","OK")))</f>
        <v/>
      </c>
      <c r="K167">
        <f>Livrables!A167</f>
        <v/>
      </c>
      <c r="L167">
        <f>'Paramètres'!H167</f>
        <v/>
      </c>
    </row>
    <row r="168" ht="21" customHeight="1">
      <c r="A168" s="15" t="n"/>
      <c r="B168" s="15" t="n"/>
      <c r="C168" s="15" t="n"/>
      <c r="D168" s="17" t="n"/>
      <c r="E168" s="16" t="n"/>
      <c r="F168" s="16" t="n"/>
      <c r="G168" s="15" t="n"/>
      <c r="H168" s="13">
        <f>IF(OR(A168="",G168&lt;&gt;"Oui"),"",A168)</f>
        <v/>
      </c>
      <c r="I168" s="13">
        <f>IF(A168="","",IF(OR(C168="",D168="",E168="",G168=""),"À compléter",IF(AND(G168="Oui",COUNTIFS($A$2:$A$201,A168,$G$2:$G$201,"Oui")&gt;1),"Plusieurs versions courantes","OK")))</f>
        <v/>
      </c>
      <c r="K168">
        <f>Livrables!A168</f>
        <v/>
      </c>
      <c r="L168">
        <f>'Paramètres'!H168</f>
        <v/>
      </c>
    </row>
    <row r="169" ht="21" customHeight="1">
      <c r="A169" s="15" t="n"/>
      <c r="B169" s="15" t="n"/>
      <c r="C169" s="15" t="n"/>
      <c r="D169" s="17" t="n"/>
      <c r="E169" s="16" t="n"/>
      <c r="F169" s="16" t="n"/>
      <c r="G169" s="15" t="n"/>
      <c r="H169" s="11">
        <f>IF(OR(A169="",G169&lt;&gt;"Oui"),"",A169)</f>
        <v/>
      </c>
      <c r="I169" s="11">
        <f>IF(A169="","",IF(OR(C169="",D169="",E169="",G169=""),"À compléter",IF(AND(G169="Oui",COUNTIFS($A$2:$A$201,A169,$G$2:$G$201,"Oui")&gt;1),"Plusieurs versions courantes","OK")))</f>
        <v/>
      </c>
      <c r="K169">
        <f>Livrables!A169</f>
        <v/>
      </c>
      <c r="L169">
        <f>'Paramètres'!H169</f>
        <v/>
      </c>
    </row>
    <row r="170" ht="21" customHeight="1">
      <c r="A170" s="15" t="n"/>
      <c r="B170" s="15" t="n"/>
      <c r="C170" s="15" t="n"/>
      <c r="D170" s="17" t="n"/>
      <c r="E170" s="16" t="n"/>
      <c r="F170" s="16" t="n"/>
      <c r="G170" s="15" t="n"/>
      <c r="H170" s="13">
        <f>IF(OR(A170="",G170&lt;&gt;"Oui"),"",A170)</f>
        <v/>
      </c>
      <c r="I170" s="13">
        <f>IF(A170="","",IF(OR(C170="",D170="",E170="",G170=""),"À compléter",IF(AND(G170="Oui",COUNTIFS($A$2:$A$201,A170,$G$2:$G$201,"Oui")&gt;1),"Plusieurs versions courantes","OK")))</f>
        <v/>
      </c>
      <c r="K170">
        <f>Livrables!A170</f>
        <v/>
      </c>
      <c r="L170">
        <f>'Paramètres'!H170</f>
        <v/>
      </c>
    </row>
    <row r="171" ht="21" customHeight="1">
      <c r="A171" s="15" t="n"/>
      <c r="B171" s="15" t="n"/>
      <c r="C171" s="15" t="n"/>
      <c r="D171" s="17" t="n"/>
      <c r="E171" s="16" t="n"/>
      <c r="F171" s="16" t="n"/>
      <c r="G171" s="15" t="n"/>
      <c r="H171" s="11">
        <f>IF(OR(A171="",G171&lt;&gt;"Oui"),"",A171)</f>
        <v/>
      </c>
      <c r="I171" s="11">
        <f>IF(A171="","",IF(OR(C171="",D171="",E171="",G171=""),"À compléter",IF(AND(G171="Oui",COUNTIFS($A$2:$A$201,A171,$G$2:$G$201,"Oui")&gt;1),"Plusieurs versions courantes","OK")))</f>
        <v/>
      </c>
      <c r="K171">
        <f>Livrables!A171</f>
        <v/>
      </c>
      <c r="L171">
        <f>'Paramètres'!H171</f>
        <v/>
      </c>
    </row>
    <row r="172" ht="21" customHeight="1">
      <c r="A172" s="15" t="n"/>
      <c r="B172" s="15" t="n"/>
      <c r="C172" s="15" t="n"/>
      <c r="D172" s="17" t="n"/>
      <c r="E172" s="16" t="n"/>
      <c r="F172" s="16" t="n"/>
      <c r="G172" s="15" t="n"/>
      <c r="H172" s="13">
        <f>IF(OR(A172="",G172&lt;&gt;"Oui"),"",A172)</f>
        <v/>
      </c>
      <c r="I172" s="13">
        <f>IF(A172="","",IF(OR(C172="",D172="",E172="",G172=""),"À compléter",IF(AND(G172="Oui",COUNTIFS($A$2:$A$201,A172,$G$2:$G$201,"Oui")&gt;1),"Plusieurs versions courantes","OK")))</f>
        <v/>
      </c>
      <c r="K172">
        <f>Livrables!A172</f>
        <v/>
      </c>
      <c r="L172">
        <f>'Paramètres'!H172</f>
        <v/>
      </c>
    </row>
    <row r="173" ht="21" customHeight="1">
      <c r="A173" s="15" t="n"/>
      <c r="B173" s="15" t="n"/>
      <c r="C173" s="15" t="n"/>
      <c r="D173" s="17" t="n"/>
      <c r="E173" s="16" t="n"/>
      <c r="F173" s="16" t="n"/>
      <c r="G173" s="15" t="n"/>
      <c r="H173" s="11">
        <f>IF(OR(A173="",G173&lt;&gt;"Oui"),"",A173)</f>
        <v/>
      </c>
      <c r="I173" s="11">
        <f>IF(A173="","",IF(OR(C173="",D173="",E173="",G173=""),"À compléter",IF(AND(G173="Oui",COUNTIFS($A$2:$A$201,A173,$G$2:$G$201,"Oui")&gt;1),"Plusieurs versions courantes","OK")))</f>
        <v/>
      </c>
      <c r="K173">
        <f>Livrables!A173</f>
        <v/>
      </c>
      <c r="L173">
        <f>'Paramètres'!H173</f>
        <v/>
      </c>
    </row>
    <row r="174" ht="21" customHeight="1">
      <c r="A174" s="15" t="n"/>
      <c r="B174" s="15" t="n"/>
      <c r="C174" s="15" t="n"/>
      <c r="D174" s="17" t="n"/>
      <c r="E174" s="16" t="n"/>
      <c r="F174" s="16" t="n"/>
      <c r="G174" s="15" t="n"/>
      <c r="H174" s="13">
        <f>IF(OR(A174="",G174&lt;&gt;"Oui"),"",A174)</f>
        <v/>
      </c>
      <c r="I174" s="13">
        <f>IF(A174="","",IF(OR(C174="",D174="",E174="",G174=""),"À compléter",IF(AND(G174="Oui",COUNTIFS($A$2:$A$201,A174,$G$2:$G$201,"Oui")&gt;1),"Plusieurs versions courantes","OK")))</f>
        <v/>
      </c>
      <c r="K174">
        <f>Livrables!A174</f>
        <v/>
      </c>
      <c r="L174">
        <f>'Paramètres'!H174</f>
        <v/>
      </c>
    </row>
    <row r="175" ht="21" customHeight="1">
      <c r="A175" s="15" t="n"/>
      <c r="B175" s="15" t="n"/>
      <c r="C175" s="15" t="n"/>
      <c r="D175" s="17" t="n"/>
      <c r="E175" s="16" t="n"/>
      <c r="F175" s="16" t="n"/>
      <c r="G175" s="15" t="n"/>
      <c r="H175" s="11">
        <f>IF(OR(A175="",G175&lt;&gt;"Oui"),"",A175)</f>
        <v/>
      </c>
      <c r="I175" s="11">
        <f>IF(A175="","",IF(OR(C175="",D175="",E175="",G175=""),"À compléter",IF(AND(G175="Oui",COUNTIFS($A$2:$A$201,A175,$G$2:$G$201,"Oui")&gt;1),"Plusieurs versions courantes","OK")))</f>
        <v/>
      </c>
      <c r="K175">
        <f>Livrables!A175</f>
        <v/>
      </c>
      <c r="L175">
        <f>'Paramètres'!H175</f>
        <v/>
      </c>
    </row>
    <row r="176" ht="21" customHeight="1">
      <c r="A176" s="15" t="n"/>
      <c r="B176" s="15" t="n"/>
      <c r="C176" s="15" t="n"/>
      <c r="D176" s="17" t="n"/>
      <c r="E176" s="16" t="n"/>
      <c r="F176" s="16" t="n"/>
      <c r="G176" s="15" t="n"/>
      <c r="H176" s="13">
        <f>IF(OR(A176="",G176&lt;&gt;"Oui"),"",A176)</f>
        <v/>
      </c>
      <c r="I176" s="13">
        <f>IF(A176="","",IF(OR(C176="",D176="",E176="",G176=""),"À compléter",IF(AND(G176="Oui",COUNTIFS($A$2:$A$201,A176,$G$2:$G$201,"Oui")&gt;1),"Plusieurs versions courantes","OK")))</f>
        <v/>
      </c>
      <c r="K176">
        <f>Livrables!A176</f>
        <v/>
      </c>
      <c r="L176">
        <f>'Paramètres'!H176</f>
        <v/>
      </c>
    </row>
    <row r="177" ht="21" customHeight="1">
      <c r="A177" s="15" t="n"/>
      <c r="B177" s="15" t="n"/>
      <c r="C177" s="15" t="n"/>
      <c r="D177" s="17" t="n"/>
      <c r="E177" s="16" t="n"/>
      <c r="F177" s="16" t="n"/>
      <c r="G177" s="15" t="n"/>
      <c r="H177" s="11">
        <f>IF(OR(A177="",G177&lt;&gt;"Oui"),"",A177)</f>
        <v/>
      </c>
      <c r="I177" s="11">
        <f>IF(A177="","",IF(OR(C177="",D177="",E177="",G177=""),"À compléter",IF(AND(G177="Oui",COUNTIFS($A$2:$A$201,A177,$G$2:$G$201,"Oui")&gt;1),"Plusieurs versions courantes","OK")))</f>
        <v/>
      </c>
      <c r="K177">
        <f>Livrables!A177</f>
        <v/>
      </c>
      <c r="L177">
        <f>'Paramètres'!H177</f>
        <v/>
      </c>
    </row>
    <row r="178" ht="21" customHeight="1">
      <c r="A178" s="15" t="n"/>
      <c r="B178" s="15" t="n"/>
      <c r="C178" s="15" t="n"/>
      <c r="D178" s="17" t="n"/>
      <c r="E178" s="16" t="n"/>
      <c r="F178" s="16" t="n"/>
      <c r="G178" s="15" t="n"/>
      <c r="H178" s="13">
        <f>IF(OR(A178="",G178&lt;&gt;"Oui"),"",A178)</f>
        <v/>
      </c>
      <c r="I178" s="13">
        <f>IF(A178="","",IF(OR(C178="",D178="",E178="",G178=""),"À compléter",IF(AND(G178="Oui",COUNTIFS($A$2:$A$201,A178,$G$2:$G$201,"Oui")&gt;1),"Plusieurs versions courantes","OK")))</f>
        <v/>
      </c>
      <c r="K178">
        <f>Livrables!A178</f>
        <v/>
      </c>
      <c r="L178">
        <f>'Paramètres'!H178</f>
        <v/>
      </c>
    </row>
    <row r="179" ht="21" customHeight="1">
      <c r="A179" s="15" t="n"/>
      <c r="B179" s="15" t="n"/>
      <c r="C179" s="15" t="n"/>
      <c r="D179" s="17" t="n"/>
      <c r="E179" s="16" t="n"/>
      <c r="F179" s="16" t="n"/>
      <c r="G179" s="15" t="n"/>
      <c r="H179" s="11">
        <f>IF(OR(A179="",G179&lt;&gt;"Oui"),"",A179)</f>
        <v/>
      </c>
      <c r="I179" s="11">
        <f>IF(A179="","",IF(OR(C179="",D179="",E179="",G179=""),"À compléter",IF(AND(G179="Oui",COUNTIFS($A$2:$A$201,A179,$G$2:$G$201,"Oui")&gt;1),"Plusieurs versions courantes","OK")))</f>
        <v/>
      </c>
      <c r="K179">
        <f>Livrables!A179</f>
        <v/>
      </c>
      <c r="L179">
        <f>'Paramètres'!H179</f>
        <v/>
      </c>
    </row>
    <row r="180" ht="21" customHeight="1">
      <c r="A180" s="15" t="n"/>
      <c r="B180" s="15" t="n"/>
      <c r="C180" s="15" t="n"/>
      <c r="D180" s="17" t="n"/>
      <c r="E180" s="16" t="n"/>
      <c r="F180" s="16" t="n"/>
      <c r="G180" s="15" t="n"/>
      <c r="H180" s="13">
        <f>IF(OR(A180="",G180&lt;&gt;"Oui"),"",A180)</f>
        <v/>
      </c>
      <c r="I180" s="13">
        <f>IF(A180="","",IF(OR(C180="",D180="",E180="",G180=""),"À compléter",IF(AND(G180="Oui",COUNTIFS($A$2:$A$201,A180,$G$2:$G$201,"Oui")&gt;1),"Plusieurs versions courantes","OK")))</f>
        <v/>
      </c>
      <c r="K180">
        <f>Livrables!A180</f>
        <v/>
      </c>
      <c r="L180">
        <f>'Paramètres'!H180</f>
        <v/>
      </c>
    </row>
    <row r="181" ht="21" customHeight="1">
      <c r="A181" s="15" t="n"/>
      <c r="B181" s="15" t="n"/>
      <c r="C181" s="15" t="n"/>
      <c r="D181" s="17" t="n"/>
      <c r="E181" s="16" t="n"/>
      <c r="F181" s="16" t="n"/>
      <c r="G181" s="15" t="n"/>
      <c r="H181" s="11">
        <f>IF(OR(A181="",G181&lt;&gt;"Oui"),"",A181)</f>
        <v/>
      </c>
      <c r="I181" s="11">
        <f>IF(A181="","",IF(OR(C181="",D181="",E181="",G181=""),"À compléter",IF(AND(G181="Oui",COUNTIFS($A$2:$A$201,A181,$G$2:$G$201,"Oui")&gt;1),"Plusieurs versions courantes","OK")))</f>
        <v/>
      </c>
      <c r="K181">
        <f>Livrables!A181</f>
        <v/>
      </c>
      <c r="L181">
        <f>'Paramètres'!H181</f>
        <v/>
      </c>
    </row>
    <row r="182" ht="21" customHeight="1">
      <c r="A182" s="15" t="n"/>
      <c r="B182" s="15" t="n"/>
      <c r="C182" s="15" t="n"/>
      <c r="D182" s="17" t="n"/>
      <c r="E182" s="16" t="n"/>
      <c r="F182" s="16" t="n"/>
      <c r="G182" s="15" t="n"/>
      <c r="H182" s="13">
        <f>IF(OR(A182="",G182&lt;&gt;"Oui"),"",A182)</f>
        <v/>
      </c>
      <c r="I182" s="13">
        <f>IF(A182="","",IF(OR(C182="",D182="",E182="",G182=""),"À compléter",IF(AND(G182="Oui",COUNTIFS($A$2:$A$201,A182,$G$2:$G$201,"Oui")&gt;1),"Plusieurs versions courantes","OK")))</f>
        <v/>
      </c>
      <c r="K182">
        <f>Livrables!A182</f>
        <v/>
      </c>
      <c r="L182">
        <f>'Paramètres'!H182</f>
        <v/>
      </c>
    </row>
    <row r="183" ht="21" customHeight="1">
      <c r="A183" s="15" t="n"/>
      <c r="B183" s="15" t="n"/>
      <c r="C183" s="15" t="n"/>
      <c r="D183" s="17" t="n"/>
      <c r="E183" s="16" t="n"/>
      <c r="F183" s="16" t="n"/>
      <c r="G183" s="15" t="n"/>
      <c r="H183" s="11">
        <f>IF(OR(A183="",G183&lt;&gt;"Oui"),"",A183)</f>
        <v/>
      </c>
      <c r="I183" s="11">
        <f>IF(A183="","",IF(OR(C183="",D183="",E183="",G183=""),"À compléter",IF(AND(G183="Oui",COUNTIFS($A$2:$A$201,A183,$G$2:$G$201,"Oui")&gt;1),"Plusieurs versions courantes","OK")))</f>
        <v/>
      </c>
      <c r="K183">
        <f>Livrables!A183</f>
        <v/>
      </c>
      <c r="L183">
        <f>'Paramètres'!H183</f>
        <v/>
      </c>
    </row>
    <row r="184" ht="21" customHeight="1">
      <c r="A184" s="15" t="n"/>
      <c r="B184" s="15" t="n"/>
      <c r="C184" s="15" t="n"/>
      <c r="D184" s="17" t="n"/>
      <c r="E184" s="16" t="n"/>
      <c r="F184" s="16" t="n"/>
      <c r="G184" s="15" t="n"/>
      <c r="H184" s="13">
        <f>IF(OR(A184="",G184&lt;&gt;"Oui"),"",A184)</f>
        <v/>
      </c>
      <c r="I184" s="13">
        <f>IF(A184="","",IF(OR(C184="",D184="",E184="",G184=""),"À compléter",IF(AND(G184="Oui",COUNTIFS($A$2:$A$201,A184,$G$2:$G$201,"Oui")&gt;1),"Plusieurs versions courantes","OK")))</f>
        <v/>
      </c>
      <c r="K184">
        <f>Livrables!A184</f>
        <v/>
      </c>
      <c r="L184">
        <f>'Paramètres'!H184</f>
        <v/>
      </c>
    </row>
    <row r="185" ht="21" customHeight="1">
      <c r="A185" s="15" t="n"/>
      <c r="B185" s="15" t="n"/>
      <c r="C185" s="15" t="n"/>
      <c r="D185" s="17" t="n"/>
      <c r="E185" s="16" t="n"/>
      <c r="F185" s="16" t="n"/>
      <c r="G185" s="15" t="n"/>
      <c r="H185" s="11">
        <f>IF(OR(A185="",G185&lt;&gt;"Oui"),"",A185)</f>
        <v/>
      </c>
      <c r="I185" s="11">
        <f>IF(A185="","",IF(OR(C185="",D185="",E185="",G185=""),"À compléter",IF(AND(G185="Oui",COUNTIFS($A$2:$A$201,A185,$G$2:$G$201,"Oui")&gt;1),"Plusieurs versions courantes","OK")))</f>
        <v/>
      </c>
      <c r="K185">
        <f>Livrables!A185</f>
        <v/>
      </c>
      <c r="L185">
        <f>'Paramètres'!H185</f>
        <v/>
      </c>
    </row>
    <row r="186" ht="21" customHeight="1">
      <c r="A186" s="15" t="n"/>
      <c r="B186" s="15" t="n"/>
      <c r="C186" s="15" t="n"/>
      <c r="D186" s="17" t="n"/>
      <c r="E186" s="16" t="n"/>
      <c r="F186" s="16" t="n"/>
      <c r="G186" s="15" t="n"/>
      <c r="H186" s="13">
        <f>IF(OR(A186="",G186&lt;&gt;"Oui"),"",A186)</f>
        <v/>
      </c>
      <c r="I186" s="13">
        <f>IF(A186="","",IF(OR(C186="",D186="",E186="",G186=""),"À compléter",IF(AND(G186="Oui",COUNTIFS($A$2:$A$201,A186,$G$2:$G$201,"Oui")&gt;1),"Plusieurs versions courantes","OK")))</f>
        <v/>
      </c>
      <c r="K186">
        <f>Livrables!A186</f>
        <v/>
      </c>
      <c r="L186">
        <f>'Paramètres'!H186</f>
        <v/>
      </c>
    </row>
    <row r="187" ht="21" customHeight="1">
      <c r="A187" s="15" t="n"/>
      <c r="B187" s="15" t="n"/>
      <c r="C187" s="15" t="n"/>
      <c r="D187" s="17" t="n"/>
      <c r="E187" s="16" t="n"/>
      <c r="F187" s="16" t="n"/>
      <c r="G187" s="15" t="n"/>
      <c r="H187" s="11">
        <f>IF(OR(A187="",G187&lt;&gt;"Oui"),"",A187)</f>
        <v/>
      </c>
      <c r="I187" s="11">
        <f>IF(A187="","",IF(OR(C187="",D187="",E187="",G187=""),"À compléter",IF(AND(G187="Oui",COUNTIFS($A$2:$A$201,A187,$G$2:$G$201,"Oui")&gt;1),"Plusieurs versions courantes","OK")))</f>
        <v/>
      </c>
      <c r="K187">
        <f>Livrables!A187</f>
        <v/>
      </c>
      <c r="L187">
        <f>'Paramètres'!H187</f>
        <v/>
      </c>
    </row>
    <row r="188" ht="21" customHeight="1">
      <c r="A188" s="15" t="n"/>
      <c r="B188" s="15" t="n"/>
      <c r="C188" s="15" t="n"/>
      <c r="D188" s="17" t="n"/>
      <c r="E188" s="16" t="n"/>
      <c r="F188" s="16" t="n"/>
      <c r="G188" s="15" t="n"/>
      <c r="H188" s="13">
        <f>IF(OR(A188="",G188&lt;&gt;"Oui"),"",A188)</f>
        <v/>
      </c>
      <c r="I188" s="13">
        <f>IF(A188="","",IF(OR(C188="",D188="",E188="",G188=""),"À compléter",IF(AND(G188="Oui",COUNTIFS($A$2:$A$201,A188,$G$2:$G$201,"Oui")&gt;1),"Plusieurs versions courantes","OK")))</f>
        <v/>
      </c>
      <c r="K188">
        <f>Livrables!A188</f>
        <v/>
      </c>
      <c r="L188">
        <f>'Paramètres'!H188</f>
        <v/>
      </c>
    </row>
    <row r="189" ht="21" customHeight="1">
      <c r="A189" s="15" t="n"/>
      <c r="B189" s="15" t="n"/>
      <c r="C189" s="15" t="n"/>
      <c r="D189" s="17" t="n"/>
      <c r="E189" s="16" t="n"/>
      <c r="F189" s="16" t="n"/>
      <c r="G189" s="15" t="n"/>
      <c r="H189" s="11">
        <f>IF(OR(A189="",G189&lt;&gt;"Oui"),"",A189)</f>
        <v/>
      </c>
      <c r="I189" s="11">
        <f>IF(A189="","",IF(OR(C189="",D189="",E189="",G189=""),"À compléter",IF(AND(G189="Oui",COUNTIFS($A$2:$A$201,A189,$G$2:$G$201,"Oui")&gt;1),"Plusieurs versions courantes","OK")))</f>
        <v/>
      </c>
      <c r="K189">
        <f>Livrables!A189</f>
        <v/>
      </c>
      <c r="L189">
        <f>'Paramètres'!H189</f>
        <v/>
      </c>
    </row>
    <row r="190" ht="21" customHeight="1">
      <c r="A190" s="15" t="n"/>
      <c r="B190" s="15" t="n"/>
      <c r="C190" s="15" t="n"/>
      <c r="D190" s="17" t="n"/>
      <c r="E190" s="16" t="n"/>
      <c r="F190" s="16" t="n"/>
      <c r="G190" s="15" t="n"/>
      <c r="H190" s="13">
        <f>IF(OR(A190="",G190&lt;&gt;"Oui"),"",A190)</f>
        <v/>
      </c>
      <c r="I190" s="13">
        <f>IF(A190="","",IF(OR(C190="",D190="",E190="",G190=""),"À compléter",IF(AND(G190="Oui",COUNTIFS($A$2:$A$201,A190,$G$2:$G$201,"Oui")&gt;1),"Plusieurs versions courantes","OK")))</f>
        <v/>
      </c>
      <c r="K190">
        <f>Livrables!A190</f>
        <v/>
      </c>
      <c r="L190">
        <f>'Paramètres'!H190</f>
        <v/>
      </c>
    </row>
    <row r="191" ht="21" customHeight="1">
      <c r="A191" s="15" t="n"/>
      <c r="B191" s="15" t="n"/>
      <c r="C191" s="15" t="n"/>
      <c r="D191" s="17" t="n"/>
      <c r="E191" s="16" t="n"/>
      <c r="F191" s="16" t="n"/>
      <c r="G191" s="15" t="n"/>
      <c r="H191" s="11">
        <f>IF(OR(A191="",G191&lt;&gt;"Oui"),"",A191)</f>
        <v/>
      </c>
      <c r="I191" s="11">
        <f>IF(A191="","",IF(OR(C191="",D191="",E191="",G191=""),"À compléter",IF(AND(G191="Oui",COUNTIFS($A$2:$A$201,A191,$G$2:$G$201,"Oui")&gt;1),"Plusieurs versions courantes","OK")))</f>
        <v/>
      </c>
      <c r="K191">
        <f>Livrables!A191</f>
        <v/>
      </c>
      <c r="L191">
        <f>'Paramètres'!H191</f>
        <v/>
      </c>
    </row>
    <row r="192" ht="21" customHeight="1">
      <c r="A192" s="15" t="n"/>
      <c r="B192" s="15" t="n"/>
      <c r="C192" s="15" t="n"/>
      <c r="D192" s="17" t="n"/>
      <c r="E192" s="16" t="n"/>
      <c r="F192" s="16" t="n"/>
      <c r="G192" s="15" t="n"/>
      <c r="H192" s="13">
        <f>IF(OR(A192="",G192&lt;&gt;"Oui"),"",A192)</f>
        <v/>
      </c>
      <c r="I192" s="13">
        <f>IF(A192="","",IF(OR(C192="",D192="",E192="",G192=""),"À compléter",IF(AND(G192="Oui",COUNTIFS($A$2:$A$201,A192,$G$2:$G$201,"Oui")&gt;1),"Plusieurs versions courantes","OK")))</f>
        <v/>
      </c>
      <c r="K192">
        <f>Livrables!A192</f>
        <v/>
      </c>
      <c r="L192">
        <f>'Paramètres'!H192</f>
        <v/>
      </c>
    </row>
    <row r="193" ht="21" customHeight="1">
      <c r="A193" s="15" t="n"/>
      <c r="B193" s="15" t="n"/>
      <c r="C193" s="15" t="n"/>
      <c r="D193" s="17" t="n"/>
      <c r="E193" s="16" t="n"/>
      <c r="F193" s="16" t="n"/>
      <c r="G193" s="15" t="n"/>
      <c r="H193" s="11">
        <f>IF(OR(A193="",G193&lt;&gt;"Oui"),"",A193)</f>
        <v/>
      </c>
      <c r="I193" s="11">
        <f>IF(A193="","",IF(OR(C193="",D193="",E193="",G193=""),"À compléter",IF(AND(G193="Oui",COUNTIFS($A$2:$A$201,A193,$G$2:$G$201,"Oui")&gt;1),"Plusieurs versions courantes","OK")))</f>
        <v/>
      </c>
      <c r="K193">
        <f>Livrables!A193</f>
        <v/>
      </c>
      <c r="L193">
        <f>'Paramètres'!H193</f>
        <v/>
      </c>
    </row>
    <row r="194" ht="21" customHeight="1">
      <c r="A194" s="15" t="n"/>
      <c r="B194" s="15" t="n"/>
      <c r="C194" s="15" t="n"/>
      <c r="D194" s="17" t="n"/>
      <c r="E194" s="16" t="n"/>
      <c r="F194" s="16" t="n"/>
      <c r="G194" s="15" t="n"/>
      <c r="H194" s="13">
        <f>IF(OR(A194="",G194&lt;&gt;"Oui"),"",A194)</f>
        <v/>
      </c>
      <c r="I194" s="13">
        <f>IF(A194="","",IF(OR(C194="",D194="",E194="",G194=""),"À compléter",IF(AND(G194="Oui",COUNTIFS($A$2:$A$201,A194,$G$2:$G$201,"Oui")&gt;1),"Plusieurs versions courantes","OK")))</f>
        <v/>
      </c>
      <c r="K194">
        <f>Livrables!A194</f>
        <v/>
      </c>
      <c r="L194">
        <f>'Paramètres'!H194</f>
        <v/>
      </c>
    </row>
    <row r="195" ht="21" customHeight="1">
      <c r="A195" s="15" t="n"/>
      <c r="B195" s="15" t="n"/>
      <c r="C195" s="15" t="n"/>
      <c r="D195" s="17" t="n"/>
      <c r="E195" s="16" t="n"/>
      <c r="F195" s="16" t="n"/>
      <c r="G195" s="15" t="n"/>
      <c r="H195" s="11">
        <f>IF(OR(A195="",G195&lt;&gt;"Oui"),"",A195)</f>
        <v/>
      </c>
      <c r="I195" s="11">
        <f>IF(A195="","",IF(OR(C195="",D195="",E195="",G195=""),"À compléter",IF(AND(G195="Oui",COUNTIFS($A$2:$A$201,A195,$G$2:$G$201,"Oui")&gt;1),"Plusieurs versions courantes","OK")))</f>
        <v/>
      </c>
      <c r="K195">
        <f>Livrables!A195</f>
        <v/>
      </c>
      <c r="L195">
        <f>'Paramètres'!H195</f>
        <v/>
      </c>
    </row>
    <row r="196" ht="21" customHeight="1">
      <c r="A196" s="15" t="n"/>
      <c r="B196" s="15" t="n"/>
      <c r="C196" s="15" t="n"/>
      <c r="D196" s="17" t="n"/>
      <c r="E196" s="16" t="n"/>
      <c r="F196" s="16" t="n"/>
      <c r="G196" s="15" t="n"/>
      <c r="H196" s="13">
        <f>IF(OR(A196="",G196&lt;&gt;"Oui"),"",A196)</f>
        <v/>
      </c>
      <c r="I196" s="13">
        <f>IF(A196="","",IF(OR(C196="",D196="",E196="",G196=""),"À compléter",IF(AND(G196="Oui",COUNTIFS($A$2:$A$201,A196,$G$2:$G$201,"Oui")&gt;1),"Plusieurs versions courantes","OK")))</f>
        <v/>
      </c>
      <c r="K196">
        <f>Livrables!A196</f>
        <v/>
      </c>
      <c r="L196">
        <f>'Paramètres'!H196</f>
        <v/>
      </c>
    </row>
    <row r="197" ht="21" customHeight="1">
      <c r="A197" s="15" t="n"/>
      <c r="B197" s="15" t="n"/>
      <c r="C197" s="15" t="n"/>
      <c r="D197" s="17" t="n"/>
      <c r="E197" s="16" t="n"/>
      <c r="F197" s="16" t="n"/>
      <c r="G197" s="15" t="n"/>
      <c r="H197" s="11">
        <f>IF(OR(A197="",G197&lt;&gt;"Oui"),"",A197)</f>
        <v/>
      </c>
      <c r="I197" s="11">
        <f>IF(A197="","",IF(OR(C197="",D197="",E197="",G197=""),"À compléter",IF(AND(G197="Oui",COUNTIFS($A$2:$A$201,A197,$G$2:$G$201,"Oui")&gt;1),"Plusieurs versions courantes","OK")))</f>
        <v/>
      </c>
      <c r="K197">
        <f>Livrables!A197</f>
        <v/>
      </c>
      <c r="L197">
        <f>'Paramètres'!H197</f>
        <v/>
      </c>
    </row>
    <row r="198" ht="21" customHeight="1">
      <c r="A198" s="15" t="n"/>
      <c r="B198" s="15" t="n"/>
      <c r="C198" s="15" t="n"/>
      <c r="D198" s="17" t="n"/>
      <c r="E198" s="16" t="n"/>
      <c r="F198" s="16" t="n"/>
      <c r="G198" s="15" t="n"/>
      <c r="H198" s="13">
        <f>IF(OR(A198="",G198&lt;&gt;"Oui"),"",A198)</f>
        <v/>
      </c>
      <c r="I198" s="13">
        <f>IF(A198="","",IF(OR(C198="",D198="",E198="",G198=""),"À compléter",IF(AND(G198="Oui",COUNTIFS($A$2:$A$201,A198,$G$2:$G$201,"Oui")&gt;1),"Plusieurs versions courantes","OK")))</f>
        <v/>
      </c>
      <c r="K198">
        <f>Livrables!A198</f>
        <v/>
      </c>
      <c r="L198">
        <f>'Paramètres'!H198</f>
        <v/>
      </c>
    </row>
    <row r="199" ht="21" customHeight="1">
      <c r="A199" s="15" t="n"/>
      <c r="B199" s="15" t="n"/>
      <c r="C199" s="15" t="n"/>
      <c r="D199" s="17" t="n"/>
      <c r="E199" s="16" t="n"/>
      <c r="F199" s="16" t="n"/>
      <c r="G199" s="15" t="n"/>
      <c r="H199" s="11">
        <f>IF(OR(A199="",G199&lt;&gt;"Oui"),"",A199)</f>
        <v/>
      </c>
      <c r="I199" s="11">
        <f>IF(A199="","",IF(OR(C199="",D199="",E199="",G199=""),"À compléter",IF(AND(G199="Oui",COUNTIFS($A$2:$A$201,A199,$G$2:$G$201,"Oui")&gt;1),"Plusieurs versions courantes","OK")))</f>
        <v/>
      </c>
      <c r="K199">
        <f>Livrables!A199</f>
        <v/>
      </c>
      <c r="L199">
        <f>'Paramètres'!H199</f>
        <v/>
      </c>
    </row>
    <row r="200" ht="21" customHeight="1">
      <c r="A200" s="15" t="n"/>
      <c r="B200" s="15" t="n"/>
      <c r="C200" s="15" t="n"/>
      <c r="D200" s="17" t="n"/>
      <c r="E200" s="16" t="n"/>
      <c r="F200" s="16" t="n"/>
      <c r="G200" s="15" t="n"/>
      <c r="H200" s="13">
        <f>IF(OR(A200="",G200&lt;&gt;"Oui"),"",A200)</f>
        <v/>
      </c>
      <c r="I200" s="13">
        <f>IF(A200="","",IF(OR(C200="",D200="",E200="",G200=""),"À compléter",IF(AND(G200="Oui",COUNTIFS($A$2:$A$201,A200,$G$2:$G$201,"Oui")&gt;1),"Plusieurs versions courantes","OK")))</f>
        <v/>
      </c>
      <c r="K200">
        <f>Livrables!A200</f>
        <v/>
      </c>
      <c r="L200">
        <f>'Paramètres'!H200</f>
        <v/>
      </c>
    </row>
    <row r="201" ht="21" customHeight="1">
      <c r="A201" s="15" t="n"/>
      <c r="B201" s="15" t="n"/>
      <c r="C201" s="15" t="n"/>
      <c r="D201" s="17" t="n"/>
      <c r="E201" s="16" t="n"/>
      <c r="F201" s="16" t="n"/>
      <c r="G201" s="15" t="n"/>
      <c r="H201" s="11">
        <f>IF(OR(A201="",G201&lt;&gt;"Oui"),"",A201)</f>
        <v/>
      </c>
      <c r="I201" s="11">
        <f>IF(A201="","",IF(OR(C201="",D201="",E201="",G201=""),"À compléter",IF(AND(G201="Oui",COUNTIFS($A$2:$A$201,A201,$G$2:$G$201,"Oui")&gt;1),"Plusieurs versions courantes","OK")))</f>
        <v/>
      </c>
      <c r="K201">
        <f>Livrables!A201</f>
        <v/>
      </c>
      <c r="L201">
        <f>'Paramètres'!H201</f>
        <v/>
      </c>
    </row>
  </sheetData>
  <conditionalFormatting sqref="A2:I201">
    <cfRule type="expression" priority="1" dxfId="0" stopIfTrue="1">
      <formula>AND($A2&lt;&gt;"",$G2="Oui",COUNTIFS($A$2:$A$201,$A2,$G$2:$G$201,"Oui")&gt;1)</formula>
    </cfRule>
  </conditionalFormatting>
  <conditionalFormatting sqref="I2:I201">
    <cfRule type="expression" priority="2" dxfId="0" stopIfTrue="1">
      <formula>AND($A2&lt;&gt;"",$I2&lt;&gt;"OK")</formula>
    </cfRule>
  </conditionalFormatting>
  <dataValidations count="4">
    <dataValidation sqref="A2:A201" showErrorMessage="1" showInputMessage="1" allowBlank="1" errorTitle="Livrable non reconnu" error="Sélectionner un identifiant présent dans le registre Livrables." type="list" errorStyle="stop">
      <formula1>$K$2:$K$151</formula1>
    </dataValidation>
    <dataValidation sqref="B2:B201" showErrorMessage="1" showInputMessage="1" allowBlank="1" errorTitle="Numéro incorrect" error="Saisir un numéro d’émission entier positif." type="whole" errorStyle="stop" operator="between">
      <formula1>1</formula1>
      <formula2>9999</formula2>
    </dataValidation>
    <dataValidation sqref="D2:D201" showErrorMessage="1" showInputMessage="1" allowBlank="1" errorTitle="Date d’émission incorrecte" error="La date doit être comprise entre le 01/01/2020 et la date d’analyse." type="custom" errorStyle="stop">
      <formula1>OR(D2="",AND(ISNUMBER(D2),D2&gt;=DATE(2020,1,1),D2&lt;=$J$2))</formula1>
    </dataValidation>
    <dataValidation sqref="G2:G201" showErrorMessage="1" showInputMessage="1" allowBlank="1" errorTitle="Valeur non reconnue" error="Sélectionner Oui ou Non." type="list" errorStyle="stop">
      <formula1>$L$2:$L$4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H16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3" customWidth="1" min="3" max="3"/>
    <col width="21" customWidth="1" min="4" max="4"/>
    <col width="17" customWidth="1" min="5" max="5"/>
    <col width="22" customWidth="1" min="6" max="6"/>
    <col width="20" customWidth="1" min="7" max="7"/>
    <col width="15" customWidth="1" min="8" max="8"/>
  </cols>
  <sheetData>
    <row r="1" ht="34" customHeight="1">
      <c r="A1" s="9" t="inlineStr">
        <is>
          <t>Paramètres de calcul</t>
        </is>
      </c>
      <c r="B1" s="9" t="inlineStr">
        <is>
          <t>Valeur modifiable</t>
        </is>
      </c>
      <c r="D1" s="3" t="inlineStr">
        <is>
          <t>Statuts</t>
        </is>
      </c>
      <c r="E1" s="3" t="inlineStr">
        <is>
          <t>Priorités</t>
        </is>
      </c>
      <c r="F1" s="3" t="inlineStr">
        <is>
          <t>Catégories</t>
        </is>
      </c>
      <c r="G1" s="3" t="inlineStr">
        <is>
          <t>Lots</t>
        </is>
      </c>
      <c r="H1" s="3" t="inlineStr">
        <is>
          <t>Oui / Non</t>
        </is>
      </c>
    </row>
    <row r="2">
      <c r="A2" s="24" t="inlineStr">
        <is>
          <t>Date d’analyse</t>
        </is>
      </c>
      <c r="B2" s="25" t="n">
        <v>46272</v>
      </c>
      <c r="D2" s="26" t="inlineStr">
        <is>
          <t>À préparer</t>
        </is>
      </c>
      <c r="E2" s="26" t="inlineStr">
        <is>
          <t>Basse</t>
        </is>
      </c>
      <c r="F2" s="26" t="inlineStr">
        <is>
          <t>Plan</t>
        </is>
      </c>
      <c r="G2" s="26" t="inlineStr">
        <is>
          <t>Gros œuvre</t>
        </is>
      </c>
      <c r="H2" s="26" t="inlineStr">
        <is>
          <t>Oui</t>
        </is>
      </c>
    </row>
    <row r="3">
      <c r="A3" s="24" t="inlineStr">
        <is>
          <t>Anticipation de relance</t>
        </is>
      </c>
      <c r="B3" s="27" t="n">
        <v>3</v>
      </c>
      <c r="D3" s="26" t="inlineStr">
        <is>
          <t>En cours</t>
        </is>
      </c>
      <c r="E3" s="26" t="inlineStr">
        <is>
          <t>Normale</t>
        </is>
      </c>
      <c r="F3" s="26" t="inlineStr">
        <is>
          <t>Fiche technique</t>
        </is>
      </c>
      <c r="G3" s="26" t="inlineStr">
        <is>
          <t>CVC</t>
        </is>
      </c>
      <c r="H3" s="26" t="inlineStr">
        <is>
          <t>Non</t>
        </is>
      </c>
    </row>
    <row r="4">
      <c r="A4" s="24" t="inlineStr">
        <is>
          <t>Fréquence après relance</t>
        </is>
      </c>
      <c r="B4" s="27" t="n">
        <v>2</v>
      </c>
      <c r="D4" s="26" t="inlineStr">
        <is>
          <t>Envoyé</t>
        </is>
      </c>
      <c r="E4" s="26" t="inlineStr">
        <is>
          <t>Haute</t>
        </is>
      </c>
      <c r="F4" s="26" t="inlineStr">
        <is>
          <t>Note</t>
        </is>
      </c>
      <c r="G4" s="26" t="inlineStr">
        <is>
          <t>Électricité</t>
        </is>
      </c>
      <c r="H4" s="26" t="n"/>
    </row>
    <row r="5">
      <c r="A5" s="24" t="inlineStr">
        <is>
          <t>Horizon « à venir »</t>
        </is>
      </c>
      <c r="B5" s="27" t="n">
        <v>7</v>
      </c>
      <c r="D5" s="26" t="inlineStr">
        <is>
          <t>À corriger</t>
        </is>
      </c>
      <c r="E5" s="26" t="inlineStr">
        <is>
          <t>Critique</t>
        </is>
      </c>
      <c r="F5" s="26" t="inlineStr">
        <is>
          <t>Échantillon</t>
        </is>
      </c>
      <c r="G5" s="26" t="inlineStr">
        <is>
          <t>Architecture</t>
        </is>
      </c>
      <c r="H5" s="26" t="n"/>
    </row>
    <row r="6">
      <c r="D6" s="26" t="inlineStr">
        <is>
          <t>Accepté</t>
        </is>
      </c>
      <c r="E6" s="26" t="n"/>
      <c r="F6" s="26" t="inlineStr">
        <is>
          <t>Planning</t>
        </is>
      </c>
      <c r="G6" s="26" t="inlineStr">
        <is>
          <t>Plomberie</t>
        </is>
      </c>
      <c r="H6" s="26" t="n"/>
    </row>
    <row r="7">
      <c r="D7" s="26" t="inlineStr">
        <is>
          <t>Annulé</t>
        </is>
      </c>
      <c r="E7" s="26" t="n"/>
      <c r="F7" s="26" t="inlineStr">
        <is>
          <t>Compte rendu</t>
        </is>
      </c>
      <c r="G7" s="26" t="inlineStr">
        <is>
          <t>Façades</t>
        </is>
      </c>
      <c r="H7" s="26" t="n"/>
    </row>
    <row r="8">
      <c r="A8" s="8" t="inlineStr">
        <is>
          <t>Repères d’utilisation</t>
        </is>
      </c>
      <c r="B8" s="14" t="n"/>
      <c r="D8" s="26" t="n"/>
      <c r="E8" s="26" t="n"/>
      <c r="F8" s="26" t="inlineStr">
        <is>
          <t>Dossier</t>
        </is>
      </c>
      <c r="G8" s="26" t="inlineStr">
        <is>
          <t>Terrassement</t>
        </is>
      </c>
      <c r="H8" s="26" t="n"/>
    </row>
    <row r="9" ht="24" customHeight="1">
      <c r="A9" s="2" t="inlineStr">
        <is>
          <t>Les cellules jaune pâle sont modifiables.</t>
        </is>
      </c>
      <c r="D9" s="26" t="n"/>
      <c r="E9" s="26" t="n"/>
      <c r="F9" s="26" t="n"/>
      <c r="G9" s="26" t="inlineStr">
        <is>
          <t>VRD</t>
        </is>
      </c>
      <c r="H9" s="26" t="n"/>
    </row>
    <row r="10" ht="24" customHeight="1">
      <c r="A10" s="2" t="inlineStr">
        <is>
          <t>Les listes peuvent être adaptées dans les emplacements jaune pâle prévus.</t>
        </is>
      </c>
      <c r="D10" s="26" t="n"/>
      <c r="E10" s="26" t="n"/>
      <c r="F10" s="26" t="n"/>
      <c r="G10" s="26" t="inlineStr">
        <is>
          <t>Menuiseries</t>
        </is>
      </c>
      <c r="H10" s="26" t="n"/>
    </row>
    <row r="11" ht="24" customHeight="1">
      <c r="A11" s="2" t="inlineStr">
        <is>
          <t>Les colonnes non jaunes des registres contiennent des calculs à ne pas écraser.</t>
        </is>
      </c>
      <c r="D11" s="26" t="n"/>
      <c r="E11" s="26" t="n"/>
      <c r="F11" s="26" t="n"/>
      <c r="G11" s="26" t="inlineStr">
        <is>
          <t>Peinture</t>
        </is>
      </c>
      <c r="H11" s="26" t="n"/>
    </row>
    <row r="12" ht="24" customHeight="1">
      <c r="A12" s="2" t="inlineStr">
        <is>
          <t>Toute modification de la date d’analyse déclenche le recalcul à l’ouverture.</t>
        </is>
      </c>
      <c r="D12" s="26" t="n"/>
      <c r="E12" s="26" t="n"/>
      <c r="F12" s="26" t="n"/>
      <c r="G12" s="26" t="n"/>
      <c r="H12" s="26" t="n"/>
    </row>
    <row r="13" ht="24" customHeight="1">
      <c r="A13" s="2" t="inlineStr">
        <is>
          <t>Les contrôles couvrent les lignes vides, doublons, retards et statuts terminaux.</t>
        </is>
      </c>
      <c r="D13" s="26" t="n"/>
      <c r="E13" s="26" t="n"/>
      <c r="F13" s="26" t="n"/>
      <c r="G13" s="26" t="n"/>
      <c r="H13" s="26" t="n"/>
    </row>
    <row r="14" ht="24" customHeight="1">
      <c r="A14" s="2" t="inlineStr">
        <is>
          <t>L’absence de version courante est signalée pour les statuts concernés.</t>
        </is>
      </c>
      <c r="D14" s="26" t="n"/>
      <c r="E14" s="26" t="n"/>
      <c r="F14" s="26" t="n"/>
      <c r="G14" s="26" t="n"/>
      <c r="H14" s="26" t="n"/>
    </row>
    <row r="15" ht="24" customHeight="1">
      <c r="A15" s="2" t="inlineStr">
        <is>
          <t>Ce classeur interne ne garantit aucune conformité juridique, contractuelle ou technique.</t>
        </is>
      </c>
      <c r="D15" s="26" t="n"/>
      <c r="E15" s="26" t="n"/>
      <c r="F15" s="26" t="n"/>
      <c r="G15" s="26" t="n"/>
      <c r="H15" s="26" t="n"/>
    </row>
    <row r="16">
      <c r="D16" s="26" t="n"/>
      <c r="E16" s="26" t="n"/>
      <c r="F16" s="26" t="n"/>
      <c r="G16" s="26" t="n"/>
      <c r="H16" s="26" t="n"/>
    </row>
  </sheetData>
  <dataValidations count="2">
    <dataValidation sqref="B2" showErrorMessage="1" showInputMessage="1" allowBlank="0" errorTitle="Date hors plage" error="Saisir une date comprise entre le 01/01/2020 et le 31/12/2100." type="date" errorStyle="stop" operator="between">
      <formula1>DATE(2020,1,1)</formula1>
      <formula2>DATE(2100,12,31)</formula2>
    </dataValidation>
    <dataValidation sqref="B3:B5" showErrorMessage="1" showInputMessage="1" allowBlank="0" errorTitle="Nombre de jours incorrect" error="Saisir un nombre entier compris entre 0 et 365." type="whole" errorStyle="stop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coordination Horizon Démo</dc:creator>
  <dc:title xmlns:dc="http://purl.org/dc/elements/1.1/">Calendrier des livrables du chantier fictif Horizon Démo</dc:title>
  <dc:subject xmlns:dc="http://purl.org/dc/elements/1.1/">Registre opérationnel interne des livrables</dc:subject>
  <dcterms:created xmlns:dcterms="http://purl.org/dc/terms/" xmlns:xsi="http://www.w3.org/2001/XMLSchema-instance" xsi:type="dcterms:W3CDTF">2026-09-07T06:35:20Z</dcterms:created>
  <dcterms:modified xmlns:dcterms="http://purl.org/dc/terms/" xmlns:xsi="http://www.w3.org/2001/XMLSchema-instance" xsi:type="dcterms:W3CDTF">2026-09-07T06:35:20Z</dcterms:modified>
</cp:coreProperties>
</file>