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Échéancier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Listes" sheetId="4" state="visible" r:id="rId4"/>
  </sheets>
  <definedNames>
    <definedName name="_xlnm._FilterDatabase" localSheetId="1" hidden="1">'Échéancier'!$A$1:$Q$201</definedName>
    <definedName name="_xlnm._FilterDatabase" localSheetId="3" hidden="1">'Listes'!$A$1:$D$101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[$€-fr-FR]"/>
    <numFmt numFmtId="165" formatCode="dd/mm/yyyy"/>
    <numFmt numFmtId="166" formatCode="0,0 %"/>
    <numFmt numFmtId="167" formatCode="0;[Red]-0;-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b val="1"/>
      <color rgb="00FFFFFF"/>
      <sz val="10"/>
    </font>
    <font>
      <name val="Aptos"/>
      <color rgb="00263238"/>
      <sz val="10"/>
    </font>
    <font>
      <name val="Aptos"/>
      <i val="1"/>
      <color rgb="005F6B73"/>
      <sz val="9"/>
    </font>
    <font>
      <name val="Aptos"/>
      <b val="1"/>
      <color rgb="00263238"/>
      <sz val="10"/>
    </font>
  </fonts>
  <fills count="12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E7EAED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C00000"/>
      </patternFill>
    </fill>
    <fill>
      <patternFill patternType="solid">
        <fgColor rgb="00FFD966"/>
      </patternFill>
    </fill>
    <fill>
      <patternFill patternType="solid">
        <fgColor rgb="002F6B4F"/>
      </patternFill>
    </fill>
    <fill>
      <patternFill patternType="solid">
        <fgColor rgb="00B7B7B7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7" borderId="1" applyAlignment="1" applyProtection="1" pivotButton="0" quotePrefix="0" xfId="0">
      <alignment horizontal="left" vertical="center"/>
      <protection locked="0" hidden="0"/>
    </xf>
    <xf numFmtId="0" fontId="3" fillId="7" borderId="1" applyAlignment="1" applyProtection="1" pivotButton="0" quotePrefix="0" xfId="0">
      <alignment horizontal="left" vertical="center" wrapText="1"/>
      <protection locked="0" hidden="0"/>
    </xf>
    <xf numFmtId="165" fontId="3" fillId="7" borderId="1" applyAlignment="1" applyProtection="1" pivotButton="0" quotePrefix="0" xfId="0">
      <alignment horizontal="center" vertical="center"/>
      <protection locked="0" hidden="0"/>
    </xf>
    <xf numFmtId="164" fontId="3" fillId="7" borderId="1" applyAlignment="1" applyProtection="1" pivotButton="0" quotePrefix="0" xfId="0">
      <alignment horizontal="right" vertical="center"/>
      <protection locked="0" hidden="0"/>
    </xf>
    <xf numFmtId="166" fontId="3" fillId="7" borderId="1" applyAlignment="1" applyProtection="1" pivotButton="0" quotePrefix="0" xfId="0">
      <alignment horizontal="center" vertical="center"/>
      <protection locked="0" hidden="0"/>
    </xf>
    <xf numFmtId="0" fontId="3" fillId="7" borderId="1" applyAlignment="1" applyProtection="1" pivotButton="0" quotePrefix="0" xfId="0">
      <alignment horizontal="center" vertical="center"/>
      <protection locked="0" hidden="0"/>
    </xf>
    <xf numFmtId="167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5" fontId="3" fillId="7" borderId="1" applyAlignment="1" applyProtection="1" pivotButton="0" quotePrefix="0" xfId="0">
      <alignment horizontal="right" vertical="center"/>
      <protection locked="0" hidden="0"/>
    </xf>
    <xf numFmtId="0" fontId="3" fillId="4" borderId="1" applyAlignment="1" pivotButton="0" quotePrefix="0" xfId="0">
      <alignment horizontal="left" vertical="center" wrapText="1"/>
    </xf>
    <xf numFmtId="1" fontId="3" fillId="7" borderId="1" applyAlignment="1" applyProtection="1" pivotButton="0" quotePrefix="0" xfId="0">
      <alignment horizontal="right" vertical="center"/>
      <protection locked="0" hidden="0"/>
    </xf>
    <xf numFmtId="0" fontId="3" fillId="7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left" vertical="center" wrapText="1"/>
    </xf>
    <xf numFmtId="0" fontId="5" fillId="11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C00000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263238"/>
        <sz val="10"/>
      </font>
      <fill>
        <patternFill patternType="solid">
          <fgColor rgb="00FFD966"/>
        </patternFill>
      </fill>
    </dxf>
    <dxf>
      <font>
        <name val="Aptos"/>
        <color rgb="00263238"/>
        <sz val="10"/>
      </font>
      <fill>
        <patternFill patternType="solid">
          <fgColor rgb="00B7B7B7"/>
        </patternFill>
      </fill>
    </dxf>
    <dxf>
      <font>
        <name val="Aptos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20" customWidth="1" min="3" max="3"/>
    <col width="3" customWidth="1" min="4" max="4"/>
    <col width="29" customWidth="1" min="5" max="5"/>
    <col width="22" customWidth="1" min="6" max="6"/>
  </cols>
  <sheetData>
    <row r="1" ht="28" customHeight="1">
      <c r="A1" s="1" t="inlineStr">
        <is>
          <t>Synthèse des décaissements — Chantier Aurore Fictif</t>
        </is>
      </c>
      <c r="B1" s="11" t="n"/>
      <c r="C1" s="11" t="n"/>
      <c r="D1" s="11" t="n"/>
      <c r="E1" s="11" t="n"/>
      <c r="F1" s="12" t="n"/>
    </row>
    <row r="2">
      <c r="A2" s="2" t="inlineStr">
        <is>
          <t>Horizon</t>
        </is>
      </c>
      <c r="B2" s="2" t="inlineStr">
        <is>
          <t>Montant restant</t>
        </is>
      </c>
      <c r="C2" s="2" t="inlineStr">
        <is>
          <t>Nombre de paiements</t>
        </is>
      </c>
      <c r="E2" s="2" t="inlineStr">
        <is>
          <t>Indicateur</t>
        </is>
      </c>
      <c r="F2" s="2" t="inlineStr">
        <is>
          <t>Valeur</t>
        </is>
      </c>
    </row>
    <row r="3">
      <c r="A3" s="3" t="inlineStr">
        <is>
          <t>En retard</t>
        </is>
      </c>
      <c r="B3" s="4">
        <f>SUMIF(Échéancier!$O$2:$O$201,A3,Échéancier!$M$2:$M$201)</f>
        <v/>
      </c>
      <c r="C3" s="5">
        <f>COUNTIF(Échéancier!$O$2:$O$201,A3)</f>
        <v/>
      </c>
      <c r="E3" s="3" t="inlineStr">
        <is>
          <t>Total restant à décaisser</t>
        </is>
      </c>
      <c r="F3" s="4">
        <f>SUM(Échéancier!$M$2:$M$201)</f>
        <v/>
      </c>
    </row>
    <row r="4">
      <c r="A4" s="6" t="inlineStr">
        <is>
          <t>0 à 7 jours</t>
        </is>
      </c>
      <c r="B4" s="4">
        <f>SUMIF(Échéancier!$O$2:$O$201,A4,Échéancier!$M$2:$M$201)</f>
        <v/>
      </c>
      <c r="C4" s="5">
        <f>COUNTIF(Échéancier!$O$2:$O$201,A4)</f>
        <v/>
      </c>
      <c r="E4" s="6" t="inlineStr">
        <is>
          <t>Dont paiements en retard</t>
        </is>
      </c>
      <c r="F4" s="4">
        <f>SUMIF(Échéancier!$O$2:$O$201,"En retard",Échéancier!$M$2:$M$201)</f>
        <v/>
      </c>
    </row>
    <row r="5">
      <c r="A5" s="3" t="inlineStr">
        <is>
          <t>8 à 30 jours</t>
        </is>
      </c>
      <c r="B5" s="4">
        <f>SUMIF(Échéancier!$O$2:$O$201,A5,Échéancier!$M$2:$M$201)</f>
        <v/>
      </c>
      <c r="C5" s="5">
        <f>COUNTIF(Échéancier!$O$2:$O$201,A5)</f>
        <v/>
      </c>
      <c r="E5" s="3" t="inlineStr">
        <is>
          <t>Décaissements constatés</t>
        </is>
      </c>
      <c r="F5" s="4">
        <f>SUM(Échéancier!$L$2:$L$201)</f>
        <v/>
      </c>
    </row>
    <row r="6">
      <c r="A6" s="6" t="inlineStr">
        <is>
          <t>31 à 60 jours</t>
        </is>
      </c>
      <c r="B6" s="4">
        <f>SUMIF(Échéancier!$O$2:$O$201,A6,Échéancier!$M$2:$M$201)</f>
        <v/>
      </c>
      <c r="C6" s="5">
        <f>COUNTIF(Échéancier!$O$2:$O$201,A6)</f>
        <v/>
      </c>
      <c r="E6" s="6" t="inlineStr">
        <is>
          <t>Date de situation</t>
        </is>
      </c>
      <c r="F6" s="7">
        <f>Paramètres!$B$2</f>
        <v/>
      </c>
    </row>
    <row r="7">
      <c r="A7" s="3" t="inlineStr">
        <is>
          <t>Plus de 60 jours</t>
        </is>
      </c>
      <c r="B7" s="4">
        <f>SUMIF(Échéancier!$O$2:$O$201,A7,Échéancier!$M$2:$M$201)</f>
        <v/>
      </c>
      <c r="C7" s="5">
        <f>COUNTIF(Échéancier!$O$2:$O$201,A7)</f>
        <v/>
      </c>
      <c r="E7" s="3" t="inlineStr">
        <is>
          <t>Lignes avec une alerte</t>
        </is>
      </c>
      <c r="F7" s="8">
        <f>COUNTIF(Échéancier!$P$2:$P$201,"?*")</f>
        <v/>
      </c>
    </row>
    <row r="8"/>
    <row r="9" ht="32" customHeight="1">
      <c r="A9" s="9" t="inlineStr">
        <is>
          <t>Lecture opérationnelle</t>
        </is>
      </c>
      <c r="B9" s="10" t="inlineStr">
        <is>
          <t>Les montants correspondent uniquement aux sorties de fonds restant à préparer pour les lignes non annulées.</t>
        </is>
      </c>
      <c r="C9" s="11" t="n"/>
      <c r="D9" s="11" t="n"/>
      <c r="E9" s="11" t="n"/>
      <c r="F9" s="12" t="n"/>
    </row>
  </sheetData>
  <mergeCells count="2">
    <mergeCell ref="A1:F1"/>
    <mergeCell ref="B9:F9"/>
  </mergeCells>
  <conditionalFormatting sqref="A3:C7">
    <cfRule type="expression" priority="1" dxfId="0" stopIfTrue="1">
      <formula>$A3="En retard"</formula>
    </cfRule>
    <cfRule type="expression" priority="2" dxfId="1" stopIfTrue="1">
      <formula>$A3="0 à 7 jours"</formula>
    </cfRule>
    <cfRule type="expression" priority="3" dxfId="2" stopIfTrue="1">
      <formula>$A3="8 à 30 jours"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Q2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9" customWidth="1" min="3" max="3"/>
    <col width="30" customWidth="1" min="4" max="4"/>
    <col width="20" customWidth="1" min="5" max="5"/>
    <col width="16" customWidth="1" min="6" max="6"/>
    <col width="16" customWidth="1" min="7" max="7"/>
    <col width="13" customWidth="1" min="8" max="8"/>
    <col width="16" customWidth="1" min="9" max="9"/>
    <col width="21" customWidth="1" min="10" max="10"/>
    <col width="21" customWidth="1" min="11" max="11"/>
    <col width="18" customWidth="1" min="12" max="12"/>
    <col width="18" customWidth="1" min="13" max="13"/>
    <col width="14" customWidth="1" min="14" max="14"/>
    <col width="18" customWidth="1" min="15" max="15"/>
    <col width="36" customWidth="1" min="16" max="16"/>
    <col width="38" customWidth="1" min="17" max="17"/>
  </cols>
  <sheetData>
    <row r="1" ht="38" customHeight="1">
      <c r="A1" s="13" t="inlineStr">
        <is>
          <t>ID paiement</t>
        </is>
      </c>
      <c r="B1" s="13" t="inlineStr">
        <is>
          <t>Fournisseur</t>
        </is>
      </c>
      <c r="C1" s="13" t="inlineStr">
        <is>
          <t>Lot</t>
        </is>
      </c>
      <c r="D1" s="13" t="inlineStr">
        <is>
          <t>Objet du paiement</t>
        </is>
      </c>
      <c r="E1" s="13" t="inlineStr">
        <is>
          <t>Référence interne</t>
        </is>
      </c>
      <c r="F1" s="13" t="inlineStr">
        <is>
          <t>Date d’échéance</t>
        </is>
      </c>
      <c r="G1" s="13" t="inlineStr">
        <is>
          <t>Montant HT</t>
        </is>
      </c>
      <c r="H1" s="13" t="inlineStr">
        <is>
          <t>Taux de TVA</t>
        </is>
      </c>
      <c r="I1" s="13" t="inlineStr">
        <is>
          <t>Montant TTC</t>
        </is>
      </c>
      <c r="J1" s="13" t="inlineStr">
        <is>
          <t>Statut</t>
        </is>
      </c>
      <c r="K1" s="13" t="inlineStr">
        <is>
          <t>Date du dernier paiement</t>
        </is>
      </c>
      <c r="L1" s="13" t="inlineStr">
        <is>
          <t>Montant décaissé</t>
        </is>
      </c>
      <c r="M1" s="13" t="inlineStr">
        <is>
          <t>Reste à décaisser</t>
        </is>
      </c>
      <c r="N1" s="13" t="inlineStr">
        <is>
          <t>Écart en jours</t>
        </is>
      </c>
      <c r="O1" s="13" t="inlineStr">
        <is>
          <t>Horizon</t>
        </is>
      </c>
      <c r="P1" s="13" t="inlineStr">
        <is>
          <t>Alerte</t>
        </is>
      </c>
      <c r="Q1" s="13" t="inlineStr">
        <is>
          <t>Commentaire</t>
        </is>
      </c>
    </row>
    <row r="2" ht="22" customHeight="1">
      <c r="A2" s="14" t="inlineStr">
        <is>
          <t>DC-001</t>
        </is>
      </c>
      <c r="B2" s="14" t="inlineStr">
        <is>
          <t>Alpha BTP Fictif</t>
        </is>
      </c>
      <c r="C2" s="14" t="inlineStr">
        <is>
          <t>Gros œuvre</t>
        </is>
      </c>
      <c r="D2" s="15" t="inlineStr">
        <is>
          <t>Situation fictive de gros œuvre</t>
        </is>
      </c>
      <c r="E2" s="14" t="inlineStr">
        <is>
          <t>SIT-FIC-001</t>
        </is>
      </c>
      <c r="F2" s="16" t="n">
        <v>46267</v>
      </c>
      <c r="G2" s="17" t="n">
        <v>12500</v>
      </c>
      <c r="H2" s="18" t="n">
        <v>0.2</v>
      </c>
      <c r="I2" s="4">
        <f>IF(OR(G2="",H2=""),"",ROUND(G2*(1+H2),2))</f>
        <v/>
      </c>
      <c r="J2" s="19" t="inlineStr">
        <is>
          <t>Programmé</t>
        </is>
      </c>
      <c r="K2" s="16" t="n"/>
      <c r="L2" s="17" t="n">
        <v>0</v>
      </c>
      <c r="M2" s="4">
        <f>IF(A2="","",IF(J2="Annulé",0,MAX(IFERROR(I2,0)-IFERROR(L2,0),0)))</f>
        <v/>
      </c>
      <c r="N2" s="20">
        <f>IF(OR(A2="",F2=""),"",IF(AND(J2="Payé",K2&lt;&gt;""),K2-F2,Paramètres!$B$2-F2))</f>
        <v/>
      </c>
      <c r="O2" s="21">
        <f>IF(OR(A2="",F2="",M2=0),"",IF(F2&lt;Paramètres!$B$2,"En retard",IF(F2&lt;=Paramètres!$B$2+Paramètres!$B$3,"0 à 7 jours",IF(F2&lt;=Paramètres!$B$2+Paramètres!$B$4,"8 à 30 jours",IF(F2&lt;=Paramètres!$B$2+Paramètres!$B$5,"31 à 60 jours","Plus de 60 jours")))))</f>
        <v/>
      </c>
      <c r="P2" s="22">
        <f>IF(A2="","",IF(OR(B2="",C2="",D2="",F2="",G2="",H2="",J2=""),"Données incomplètes",IF(L2&gt;IFERROR(I2,0),"Montant décaissé supérieur au TTC",IF(AND(J2="Payé",M2&gt;Paramètres!$B$7),"Statut payé incohérent",IF(AND(M2&gt;0,F2&lt;Paramètres!$B$2,J2&lt;&gt;"Suspendu"),"Paiement en retard",IF(AND(M2&gt;=Paramètres!$B$6,F2&lt;=Paramètres!$B$2+Paramètres!$B$4),"Montant sensible à préparer",""))))))</f>
        <v/>
      </c>
      <c r="Q2" s="15" t="inlineStr">
        <is>
          <t>Vérifier le bon à payer fictif.</t>
        </is>
      </c>
    </row>
    <row r="3" ht="22" customHeight="1">
      <c r="A3" s="14" t="inlineStr">
        <is>
          <t>DC-002</t>
        </is>
      </c>
      <c r="B3" s="14" t="inlineStr">
        <is>
          <t>Bêta Matériaux Fictif</t>
        </is>
      </c>
      <c r="C3" s="14" t="inlineStr">
        <is>
          <t>Maçonnerie</t>
        </is>
      </c>
      <c r="D3" s="15" t="inlineStr">
        <is>
          <t>Livraison fictive de blocs</t>
        </is>
      </c>
      <c r="E3" s="14" t="inlineStr">
        <is>
          <t>BL-FIC-002</t>
        </is>
      </c>
      <c r="F3" s="16" t="n">
        <v>46273</v>
      </c>
      <c r="G3" s="17" t="n">
        <v>4800</v>
      </c>
      <c r="H3" s="18" t="n">
        <v>0.2</v>
      </c>
      <c r="I3" s="4">
        <f>IF(OR(G3="",H3=""),"",ROUND(G3*(1+H3),2))</f>
        <v/>
      </c>
      <c r="J3" s="19" t="inlineStr">
        <is>
          <t>À programmer</t>
        </is>
      </c>
      <c r="K3" s="16" t="n"/>
      <c r="L3" s="17" t="n">
        <v>0</v>
      </c>
      <c r="M3" s="4">
        <f>IF(A3="","",IF(J3="Annulé",0,MAX(IFERROR(I3,0)-IFERROR(L3,0),0)))</f>
        <v/>
      </c>
      <c r="N3" s="20">
        <f>IF(OR(A3="",F3=""),"",IF(AND(J3="Payé",K3&lt;&gt;""),K3-F3,Paramètres!$B$2-F3))</f>
        <v/>
      </c>
      <c r="O3" s="21">
        <f>IF(OR(A3="",F3="",M3=0),"",IF(F3&lt;Paramètres!$B$2,"En retard",IF(F3&lt;=Paramètres!$B$2+Paramètres!$B$3,"0 à 7 jours",IF(F3&lt;=Paramètres!$B$2+Paramètres!$B$4,"8 à 30 jours",IF(F3&lt;=Paramètres!$B$2+Paramètres!$B$5,"31 à 60 jours","Plus de 60 jours")))))</f>
        <v/>
      </c>
      <c r="P3" s="22">
        <f>IF(A3="","",IF(OR(B3="",C3="",D3="",F3="",G3="",H3="",J3=""),"Données incomplètes",IF(L3&gt;IFERROR(I3,0),"Montant décaissé supérieur au TTC",IF(AND(J3="Payé",M3&gt;Paramètres!$B$7),"Statut payé incohérent",IF(AND(M3&gt;0,F3&lt;Paramètres!$B$2,J3&lt;&gt;"Suspendu"),"Paiement en retard",IF(AND(M3&gt;=Paramètres!$B$6,F3&lt;=Paramètres!$B$2+Paramètres!$B$4),"Montant sensible à préparer",""))))))</f>
        <v/>
      </c>
      <c r="Q3" s="15" t="inlineStr">
        <is>
          <t>Préparer la validation interne.</t>
        </is>
      </c>
    </row>
    <row r="4" ht="22" customHeight="1">
      <c r="A4" s="14" t="inlineStr">
        <is>
          <t>DC-003</t>
        </is>
      </c>
      <c r="B4" s="14" t="inlineStr">
        <is>
          <t>Gamma Réseaux Fictif</t>
        </is>
      </c>
      <c r="C4" s="14" t="inlineStr">
        <is>
          <t>Électricité</t>
        </is>
      </c>
      <c r="D4" s="15" t="inlineStr">
        <is>
          <t>Situation fictive réseaux n° 2</t>
        </is>
      </c>
      <c r="E4" s="14" t="inlineStr">
        <is>
          <t>SIT-FIC-003</t>
        </is>
      </c>
      <c r="F4" s="16" t="n">
        <v>46277</v>
      </c>
      <c r="G4" s="17" t="n">
        <v>9800</v>
      </c>
      <c r="H4" s="18" t="n">
        <v>0.2</v>
      </c>
      <c r="I4" s="4">
        <f>IF(OR(G4="",H4=""),"",ROUND(G4*(1+H4),2))</f>
        <v/>
      </c>
      <c r="J4" s="19" t="inlineStr">
        <is>
          <t>Partiellement payé</t>
        </is>
      </c>
      <c r="K4" s="16" t="n">
        <v>46269</v>
      </c>
      <c r="L4" s="17" t="n">
        <v>5000</v>
      </c>
      <c r="M4" s="4">
        <f>IF(A4="","",IF(J4="Annulé",0,MAX(IFERROR(I4,0)-IFERROR(L4,0),0)))</f>
        <v/>
      </c>
      <c r="N4" s="20">
        <f>IF(OR(A4="",F4=""),"",IF(AND(J4="Payé",K4&lt;&gt;""),K4-F4,Paramètres!$B$2-F4))</f>
        <v/>
      </c>
      <c r="O4" s="21">
        <f>IF(OR(A4="",F4="",M4=0),"",IF(F4&lt;Paramètres!$B$2,"En retard",IF(F4&lt;=Paramètres!$B$2+Paramètres!$B$3,"0 à 7 jours",IF(F4&lt;=Paramètres!$B$2+Paramètres!$B$4,"8 à 30 jours",IF(F4&lt;=Paramètres!$B$2+Paramètres!$B$5,"31 à 60 jours","Plus de 60 jours")))))</f>
        <v/>
      </c>
      <c r="P4" s="22">
        <f>IF(A4="","",IF(OR(B4="",C4="",D4="",F4="",G4="",H4="",J4=""),"Données incomplètes",IF(L4&gt;IFERROR(I4,0),"Montant décaissé supérieur au TTC",IF(AND(J4="Payé",M4&gt;Paramètres!$B$7),"Statut payé incohérent",IF(AND(M4&gt;0,F4&lt;Paramètres!$B$2,J4&lt;&gt;"Suspendu"),"Paiement en retard",IF(AND(M4&gt;=Paramètres!$B$6,F4&lt;=Paramètres!$B$2+Paramètres!$B$4),"Montant sensible à préparer",""))))))</f>
        <v/>
      </c>
      <c r="Q4" s="15" t="inlineStr">
        <is>
          <t>Solde à contrôler avec la situation fictive.</t>
        </is>
      </c>
    </row>
    <row r="5" ht="22" customHeight="1">
      <c r="A5" s="14" t="inlineStr">
        <is>
          <t>DC-004</t>
        </is>
      </c>
      <c r="B5" s="14" t="inlineStr">
        <is>
          <t>Delta Cloisons Fictif</t>
        </is>
      </c>
      <c r="C5" s="14" t="inlineStr">
        <is>
          <t>Plâtrerie</t>
        </is>
      </c>
      <c r="D5" s="15" t="inlineStr">
        <is>
          <t>Situation fictive cloisons n° 1</t>
        </is>
      </c>
      <c r="E5" s="14" t="inlineStr">
        <is>
          <t>SIT-FIC-004</t>
        </is>
      </c>
      <c r="F5" s="16" t="n">
        <v>46290</v>
      </c>
      <c r="G5" s="17" t="n">
        <v>18000</v>
      </c>
      <c r="H5" s="18" t="n">
        <v>0.1</v>
      </c>
      <c r="I5" s="4">
        <f>IF(OR(G5="",H5=""),"",ROUND(G5*(1+H5),2))</f>
        <v/>
      </c>
      <c r="J5" s="19" t="inlineStr">
        <is>
          <t>Programmé</t>
        </is>
      </c>
      <c r="K5" s="16" t="n"/>
      <c r="L5" s="17" t="n">
        <v>0</v>
      </c>
      <c r="M5" s="4">
        <f>IF(A5="","",IF(J5="Annulé",0,MAX(IFERROR(I5,0)-IFERROR(L5,0),0)))</f>
        <v/>
      </c>
      <c r="N5" s="20">
        <f>IF(OR(A5="",F5=""),"",IF(AND(J5="Payé",K5&lt;&gt;""),K5-F5,Paramètres!$B$2-F5))</f>
        <v/>
      </c>
      <c r="O5" s="21">
        <f>IF(OR(A5="",F5="",M5=0),"",IF(F5&lt;Paramètres!$B$2,"En retard",IF(F5&lt;=Paramètres!$B$2+Paramètres!$B$3,"0 à 7 jours",IF(F5&lt;=Paramètres!$B$2+Paramètres!$B$4,"8 à 30 jours",IF(F5&lt;=Paramètres!$B$2+Paramètres!$B$5,"31 à 60 jours","Plus de 60 jours")))))</f>
        <v/>
      </c>
      <c r="P5" s="22">
        <f>IF(A5="","",IF(OR(B5="",C5="",D5="",F5="",G5="",H5="",J5=""),"Données incomplètes",IF(L5&gt;IFERROR(I5,0),"Montant décaissé supérieur au TTC",IF(AND(J5="Payé",M5&gt;Paramètres!$B$7),"Statut payé incohérent",IF(AND(M5&gt;0,F5&lt;Paramètres!$B$2,J5&lt;&gt;"Suspendu"),"Paiement en retard",IF(AND(M5&gt;=Paramètres!$B$6,F5&lt;=Paramètres!$B$2+Paramètres!$B$4),"Montant sensible à préparer",""))))))</f>
        <v/>
      </c>
      <c r="Q5" s="15" t="inlineStr">
        <is>
          <t>Paiement prévu après contrôle interne.</t>
        </is>
      </c>
    </row>
    <row r="6" ht="22" customHeight="1">
      <c r="A6" s="14" t="inlineStr">
        <is>
          <t>DC-005</t>
        </is>
      </c>
      <c r="B6" s="14" t="inlineStr">
        <is>
          <t>Epsilon Façades Fictif</t>
        </is>
      </c>
      <c r="C6" s="14" t="inlineStr">
        <is>
          <t>Façades</t>
        </is>
      </c>
      <c r="D6" s="15" t="inlineStr">
        <is>
          <t>Acompte fictif façades</t>
        </is>
      </c>
      <c r="E6" s="14" t="inlineStr">
        <is>
          <t>ACP-FIC-005</t>
        </is>
      </c>
      <c r="F6" s="16" t="n">
        <v>46305</v>
      </c>
      <c r="G6" s="17" t="n">
        <v>32000</v>
      </c>
      <c r="H6" s="18" t="n">
        <v>0.2</v>
      </c>
      <c r="I6" s="4">
        <f>IF(OR(G6="",H6=""),"",ROUND(G6*(1+H6),2))</f>
        <v/>
      </c>
      <c r="J6" s="19" t="inlineStr">
        <is>
          <t>À programmer</t>
        </is>
      </c>
      <c r="K6" s="16" t="n"/>
      <c r="L6" s="17" t="n">
        <v>0</v>
      </c>
      <c r="M6" s="4">
        <f>IF(A6="","",IF(J6="Annulé",0,MAX(IFERROR(I6,0)-IFERROR(L6,0),0)))</f>
        <v/>
      </c>
      <c r="N6" s="20">
        <f>IF(OR(A6="",F6=""),"",IF(AND(J6="Payé",K6&lt;&gt;""),K6-F6,Paramètres!$B$2-F6))</f>
        <v/>
      </c>
      <c r="O6" s="21">
        <f>IF(OR(A6="",F6="",M6=0),"",IF(F6&lt;Paramètres!$B$2,"En retard",IF(F6&lt;=Paramètres!$B$2+Paramètres!$B$3,"0 à 7 jours",IF(F6&lt;=Paramètres!$B$2+Paramètres!$B$4,"8 à 30 jours",IF(F6&lt;=Paramètres!$B$2+Paramètres!$B$5,"31 à 60 jours","Plus de 60 jours")))))</f>
        <v/>
      </c>
      <c r="P6" s="22">
        <f>IF(A6="","",IF(OR(B6="",C6="",D6="",F6="",G6="",H6="",J6=""),"Données incomplètes",IF(L6&gt;IFERROR(I6,0),"Montant décaissé supérieur au TTC",IF(AND(J6="Payé",M6&gt;Paramètres!$B$7),"Statut payé incohérent",IF(AND(M6&gt;0,F6&lt;Paramètres!$B$2,J6&lt;&gt;"Suspendu"),"Paiement en retard",IF(AND(M6&gt;=Paramètres!$B$6,F6&lt;=Paramètres!$B$2+Paramètres!$B$4),"Montant sensible à préparer",""))))))</f>
        <v/>
      </c>
      <c r="Q6" s="15" t="inlineStr">
        <is>
          <t>Montant sensible à anticiper.</t>
        </is>
      </c>
    </row>
    <row r="7" ht="22" customHeight="1">
      <c r="A7" s="14" t="inlineStr">
        <is>
          <t>DC-006</t>
        </is>
      </c>
      <c r="B7" s="14" t="inlineStr">
        <is>
          <t>Zêta Sols Fictif</t>
        </is>
      </c>
      <c r="C7" s="14" t="inlineStr">
        <is>
          <t>Revêtements</t>
        </is>
      </c>
      <c r="D7" s="15" t="inlineStr">
        <is>
          <t>Fourniture fictive de revêtements</t>
        </is>
      </c>
      <c r="E7" s="14" t="inlineStr">
        <is>
          <t>CMD-FIC-006</t>
        </is>
      </c>
      <c r="F7" s="16" t="n">
        <v>46331</v>
      </c>
      <c r="G7" s="17" t="n">
        <v>7250</v>
      </c>
      <c r="H7" s="18" t="n">
        <v>0.2</v>
      </c>
      <c r="I7" s="4">
        <f>IF(OR(G7="",H7=""),"",ROUND(G7*(1+H7),2))</f>
        <v/>
      </c>
      <c r="J7" s="19" t="inlineStr">
        <is>
          <t>Programmé</t>
        </is>
      </c>
      <c r="K7" s="16" t="n"/>
      <c r="L7" s="17" t="n">
        <v>0</v>
      </c>
      <c r="M7" s="4">
        <f>IF(A7="","",IF(J7="Annulé",0,MAX(IFERROR(I7,0)-IFERROR(L7,0),0)))</f>
        <v/>
      </c>
      <c r="N7" s="20">
        <f>IF(OR(A7="",F7=""),"",IF(AND(J7="Payé",K7&lt;&gt;""),K7-F7,Paramètres!$B$2-F7))</f>
        <v/>
      </c>
      <c r="O7" s="21">
        <f>IF(OR(A7="",F7="",M7=0),"",IF(F7&lt;Paramètres!$B$2,"En retard",IF(F7&lt;=Paramètres!$B$2+Paramètres!$B$3,"0 à 7 jours",IF(F7&lt;=Paramètres!$B$2+Paramètres!$B$4,"8 à 30 jours",IF(F7&lt;=Paramètres!$B$2+Paramètres!$B$5,"31 à 60 jours","Plus de 60 jours")))))</f>
        <v/>
      </c>
      <c r="P7" s="22">
        <f>IF(A7="","",IF(OR(B7="",C7="",D7="",F7="",G7="",H7="",J7=""),"Données incomplètes",IF(L7&gt;IFERROR(I7,0),"Montant décaissé supérieur au TTC",IF(AND(J7="Payé",M7&gt;Paramètres!$B$7),"Statut payé incohérent",IF(AND(M7&gt;0,F7&lt;Paramètres!$B$2,J7&lt;&gt;"Suspendu"),"Paiement en retard",IF(AND(M7&gt;=Paramètres!$B$6,F7&lt;=Paramètres!$B$2+Paramètres!$B$4),"Montant sensible à préparer",""))))))</f>
        <v/>
      </c>
      <c r="Q7" s="15" t="inlineStr">
        <is>
          <t>Échéance à confirmer avec le planning fictif.</t>
        </is>
      </c>
    </row>
    <row r="8" ht="22" customHeight="1">
      <c r="A8" s="14" t="inlineStr">
        <is>
          <t>DC-007</t>
        </is>
      </c>
      <c r="B8" s="14" t="inlineStr">
        <is>
          <t>Êta Paysage Fictif</t>
        </is>
      </c>
      <c r="C8" s="14" t="inlineStr">
        <is>
          <t>Espaces verts</t>
        </is>
      </c>
      <c r="D8" s="15" t="inlineStr">
        <is>
          <t>Plantations fictives prévues</t>
        </is>
      </c>
      <c r="E8" s="14" t="inlineStr">
        <is>
          <t>CMD-FIC-007</t>
        </is>
      </c>
      <c r="F8" s="16" t="n">
        <v>46376</v>
      </c>
      <c r="G8" s="17" t="n">
        <v>6400</v>
      </c>
      <c r="H8" s="18" t="n">
        <v>0.2</v>
      </c>
      <c r="I8" s="4">
        <f>IF(OR(G8="",H8=""),"",ROUND(G8*(1+H8),2))</f>
        <v/>
      </c>
      <c r="J8" s="19" t="inlineStr">
        <is>
          <t>À programmer</t>
        </is>
      </c>
      <c r="K8" s="16" t="n"/>
      <c r="L8" s="17" t="n">
        <v>0</v>
      </c>
      <c r="M8" s="4">
        <f>IF(A8="","",IF(J8="Annulé",0,MAX(IFERROR(I8,0)-IFERROR(L8,0),0)))</f>
        <v/>
      </c>
      <c r="N8" s="20">
        <f>IF(OR(A8="",F8=""),"",IF(AND(J8="Payé",K8&lt;&gt;""),K8-F8,Paramètres!$B$2-F8))</f>
        <v/>
      </c>
      <c r="O8" s="21">
        <f>IF(OR(A8="",F8="",M8=0),"",IF(F8&lt;Paramètres!$B$2,"En retard",IF(F8&lt;=Paramètres!$B$2+Paramètres!$B$3,"0 à 7 jours",IF(F8&lt;=Paramètres!$B$2+Paramètres!$B$4,"8 à 30 jours",IF(F8&lt;=Paramètres!$B$2+Paramètres!$B$5,"31 à 60 jours","Plus de 60 jours")))))</f>
        <v/>
      </c>
      <c r="P8" s="22">
        <f>IF(A8="","",IF(OR(B8="",C8="",D8="",F8="",G8="",H8="",J8=""),"Données incomplètes",IF(L8&gt;IFERROR(I8,0),"Montant décaissé supérieur au TTC",IF(AND(J8="Payé",M8&gt;Paramètres!$B$7),"Statut payé incohérent",IF(AND(M8&gt;0,F8&lt;Paramètres!$B$2,J8&lt;&gt;"Suspendu"),"Paiement en retard",IF(AND(M8&gt;=Paramètres!$B$6,F8&lt;=Paramètres!$B$2+Paramètres!$B$4),"Montant sensible à préparer",""))))))</f>
        <v/>
      </c>
      <c r="Q8" s="15" t="inlineStr">
        <is>
          <t>Décaissement lointain à réviser ultérieurement.</t>
        </is>
      </c>
    </row>
    <row r="9" ht="22" customHeight="1">
      <c r="A9" s="14" t="inlineStr">
        <is>
          <t>DC-008</t>
        </is>
      </c>
      <c r="B9" s="14" t="inlineStr">
        <is>
          <t>Thêta Levage Fictif</t>
        </is>
      </c>
      <c r="C9" s="14" t="inlineStr">
        <is>
          <t>Logistique</t>
        </is>
      </c>
      <c r="D9" s="15" t="inlineStr">
        <is>
          <t>Location fictive de grue</t>
        </is>
      </c>
      <c r="E9" s="14" t="inlineStr">
        <is>
          <t>LOC-FIC-008</t>
        </is>
      </c>
      <c r="F9" s="16" t="n">
        <v>46265</v>
      </c>
      <c r="G9" s="17" t="n">
        <v>3000</v>
      </c>
      <c r="H9" s="18" t="n">
        <v>0.2</v>
      </c>
      <c r="I9" s="4">
        <f>IF(OR(G9="",H9=""),"",ROUND(G9*(1+H9),2))</f>
        <v/>
      </c>
      <c r="J9" s="19" t="inlineStr">
        <is>
          <t>Payé</t>
        </is>
      </c>
      <c r="K9" s="16" t="n">
        <v>46270</v>
      </c>
      <c r="L9" s="17" t="n">
        <v>3600</v>
      </c>
      <c r="M9" s="4">
        <f>IF(A9="","",IF(J9="Annulé",0,MAX(IFERROR(I9,0)-IFERROR(L9,0),0)))</f>
        <v/>
      </c>
      <c r="N9" s="20">
        <f>IF(OR(A9="",F9=""),"",IF(AND(J9="Payé",K9&lt;&gt;""),K9-F9,Paramètres!$B$2-F9))</f>
        <v/>
      </c>
      <c r="O9" s="21">
        <f>IF(OR(A9="",F9="",M9=0),"",IF(F9&lt;Paramètres!$B$2,"En retard",IF(F9&lt;=Paramètres!$B$2+Paramètres!$B$3,"0 à 7 jours",IF(F9&lt;=Paramètres!$B$2+Paramètres!$B$4,"8 à 30 jours",IF(F9&lt;=Paramètres!$B$2+Paramètres!$B$5,"31 à 60 jours","Plus de 60 jours")))))</f>
        <v/>
      </c>
      <c r="P9" s="22">
        <f>IF(A9="","",IF(OR(B9="",C9="",D9="",F9="",G9="",H9="",J9=""),"Données incomplètes",IF(L9&gt;IFERROR(I9,0),"Montant décaissé supérieur au TTC",IF(AND(J9="Payé",M9&gt;Paramètres!$B$7),"Statut payé incohérent",IF(AND(M9&gt;0,F9&lt;Paramètres!$B$2,J9&lt;&gt;"Suspendu"),"Paiement en retard",IF(AND(M9&gt;=Paramètres!$B$6,F9&lt;=Paramètres!$B$2+Paramètres!$B$4),"Montant sensible à préparer",""))))))</f>
        <v/>
      </c>
      <c r="Q9" s="15" t="inlineStr">
        <is>
          <t>Règlement fictif constaté.</t>
        </is>
      </c>
    </row>
    <row r="10" ht="22" customHeight="1">
      <c r="A10" s="14" t="inlineStr">
        <is>
          <t>DC-009</t>
        </is>
      </c>
      <c r="B10" s="14" t="inlineStr">
        <is>
          <t>Iota Étanchéité Fictif</t>
        </is>
      </c>
      <c r="C10" s="14" t="inlineStr">
        <is>
          <t>Étanchéité</t>
        </is>
      </c>
      <c r="D10" s="15" t="inlineStr">
        <is>
          <t>Situation fictive d’étanchéité</t>
        </is>
      </c>
      <c r="E10" s="14" t="inlineStr">
        <is>
          <t>SIT-FIC-009</t>
        </is>
      </c>
      <c r="F10" s="16" t="n">
        <v>46271</v>
      </c>
      <c r="G10" s="17" t="n">
        <v>14500</v>
      </c>
      <c r="H10" s="18" t="n">
        <v>0.2</v>
      </c>
      <c r="I10" s="4">
        <f>IF(OR(G10="",H10=""),"",ROUND(G10*(1+H10),2))</f>
        <v/>
      </c>
      <c r="J10" s="19" t="inlineStr">
        <is>
          <t>Suspendu</t>
        </is>
      </c>
      <c r="K10" s="16" t="n"/>
      <c r="L10" s="17" t="n">
        <v>0</v>
      </c>
      <c r="M10" s="4">
        <f>IF(A10="","",IF(J10="Annulé",0,MAX(IFERROR(I10,0)-IFERROR(L10,0),0)))</f>
        <v/>
      </c>
      <c r="N10" s="20">
        <f>IF(OR(A10="",F10=""),"",IF(AND(J10="Payé",K10&lt;&gt;""),K10-F10,Paramètres!$B$2-F10))</f>
        <v/>
      </c>
      <c r="O10" s="21">
        <f>IF(OR(A10="",F10="",M10=0),"",IF(F10&lt;Paramètres!$B$2,"En retard",IF(F10&lt;=Paramètres!$B$2+Paramètres!$B$3,"0 à 7 jours",IF(F10&lt;=Paramètres!$B$2+Paramètres!$B$4,"8 à 30 jours",IF(F10&lt;=Paramètres!$B$2+Paramètres!$B$5,"31 à 60 jours","Plus de 60 jours")))))</f>
        <v/>
      </c>
      <c r="P10" s="22">
        <f>IF(A10="","",IF(OR(B10="",C10="",D10="",F10="",G10="",H10="",J10=""),"Données incomplètes",IF(L10&gt;IFERROR(I10,0),"Montant décaissé supérieur au TTC",IF(AND(J10="Payé",M10&gt;Paramètres!$B$7),"Statut payé incohérent",IF(AND(M10&gt;0,F10&lt;Paramètres!$B$2,J10&lt;&gt;"Suspendu"),"Paiement en retard",IF(AND(M10&gt;=Paramètres!$B$6,F10&lt;=Paramètres!$B$2+Paramètres!$B$4),"Montant sensible à préparer",""))))))</f>
        <v/>
      </c>
      <c r="Q10" s="15" t="inlineStr">
        <is>
          <t>Suspendu dans l’attente d’une vérification interne.</t>
        </is>
      </c>
    </row>
    <row r="11" ht="22" customHeight="1">
      <c r="A11" s="14" t="inlineStr">
        <is>
          <t>DC-010</t>
        </is>
      </c>
      <c r="B11" s="14" t="inlineStr">
        <is>
          <t>Kappa Menuiserie Fictif</t>
        </is>
      </c>
      <c r="C11" s="14" t="inlineStr">
        <is>
          <t>Menuiseries</t>
        </is>
      </c>
      <c r="D11" s="15" t="inlineStr">
        <is>
          <t>Commande fictive de menuiseries</t>
        </is>
      </c>
      <c r="E11" s="14" t="inlineStr">
        <is>
          <t>CMD-FIC-010</t>
        </is>
      </c>
      <c r="F11" s="16" t="n">
        <v>46280</v>
      </c>
      <c r="G11" s="17" t="n">
        <v>11000</v>
      </c>
      <c r="H11" s="18" t="n">
        <v>0.2</v>
      </c>
      <c r="I11" s="4">
        <f>IF(OR(G11="",H11=""),"",ROUND(G11*(1+H11),2))</f>
        <v/>
      </c>
      <c r="J11" s="19" t="inlineStr">
        <is>
          <t>Annulé</t>
        </is>
      </c>
      <c r="K11" s="16" t="n"/>
      <c r="L11" s="17" t="n">
        <v>0</v>
      </c>
      <c r="M11" s="4">
        <f>IF(A11="","",IF(J11="Annulé",0,MAX(IFERROR(I11,0)-IFERROR(L11,0),0)))</f>
        <v/>
      </c>
      <c r="N11" s="20">
        <f>IF(OR(A11="",F11=""),"",IF(AND(J11="Payé",K11&lt;&gt;""),K11-F11,Paramètres!$B$2-F11))</f>
        <v/>
      </c>
      <c r="O11" s="21">
        <f>IF(OR(A11="",F11="",M11=0),"",IF(F11&lt;Paramètres!$B$2,"En retard",IF(F11&lt;=Paramètres!$B$2+Paramètres!$B$3,"0 à 7 jours",IF(F11&lt;=Paramètres!$B$2+Paramètres!$B$4,"8 à 30 jours",IF(F11&lt;=Paramètres!$B$2+Paramètres!$B$5,"31 à 60 jours","Plus de 60 jours")))))</f>
        <v/>
      </c>
      <c r="P11" s="22">
        <f>IF(A11="","",IF(OR(B11="",C11="",D11="",F11="",G11="",H11="",J11=""),"Données incomplètes",IF(L11&gt;IFERROR(I11,0),"Montant décaissé supérieur au TTC",IF(AND(J11="Payé",M11&gt;Paramètres!$B$7),"Statut payé incohérent",IF(AND(M11&gt;0,F11&lt;Paramètres!$B$2,J11&lt;&gt;"Suspendu"),"Paiement en retard",IF(AND(M11&gt;=Paramètres!$B$6,F11&lt;=Paramètres!$B$2+Paramètres!$B$4),"Montant sensible à préparer",""))))))</f>
        <v/>
      </c>
      <c r="Q11" s="15" t="inlineStr">
        <is>
          <t>Commande fictive annulée.</t>
        </is>
      </c>
    </row>
    <row r="12" ht="22" customHeight="1">
      <c r="A12" s="14" t="n"/>
      <c r="B12" s="14" t="n"/>
      <c r="C12" s="14" t="n"/>
      <c r="D12" s="15" t="n"/>
      <c r="E12" s="14" t="n"/>
      <c r="F12" s="16" t="n"/>
      <c r="G12" s="17" t="n"/>
      <c r="H12" s="18" t="n"/>
      <c r="I12" s="4">
        <f>IF(OR(G12="",H12=""),"",ROUND(G12*(1+H12),2))</f>
        <v/>
      </c>
      <c r="J12" s="19" t="n"/>
      <c r="K12" s="16" t="n"/>
      <c r="L12" s="17" t="n"/>
      <c r="M12" s="4">
        <f>IF(A12="","",IF(J12="Annulé",0,MAX(IFERROR(I12,0)-IFERROR(L12,0),0)))</f>
        <v/>
      </c>
      <c r="N12" s="20">
        <f>IF(OR(A12="",F12=""),"",IF(AND(J12="Payé",K12&lt;&gt;""),K12-F12,Paramètres!$B$2-F12))</f>
        <v/>
      </c>
      <c r="O12" s="21">
        <f>IF(OR(A12="",F12="",M12=0),"",IF(F12&lt;Paramètres!$B$2,"En retard",IF(F12&lt;=Paramètres!$B$2+Paramètres!$B$3,"0 à 7 jours",IF(F12&lt;=Paramètres!$B$2+Paramètres!$B$4,"8 à 30 jours",IF(F12&lt;=Paramètres!$B$2+Paramètres!$B$5,"31 à 60 jours","Plus de 60 jours")))))</f>
        <v/>
      </c>
      <c r="P12" s="22">
        <f>IF(A12="","",IF(OR(B12="",C12="",D12="",F12="",G12="",H12="",J12=""),"Données incomplètes",IF(L12&gt;IFERROR(I12,0),"Montant décaissé supérieur au TTC",IF(AND(J12="Payé",M12&gt;Paramètres!$B$7),"Statut payé incohérent",IF(AND(M12&gt;0,F12&lt;Paramètres!$B$2,J12&lt;&gt;"Suspendu"),"Paiement en retard",IF(AND(M12&gt;=Paramètres!$B$6,F12&lt;=Paramètres!$B$2+Paramètres!$B$4),"Montant sensible à préparer",""))))))</f>
        <v/>
      </c>
      <c r="Q12" s="15" t="n"/>
    </row>
    <row r="13" ht="22" customHeight="1">
      <c r="A13" s="14" t="n"/>
      <c r="B13" s="14" t="n"/>
      <c r="C13" s="14" t="n"/>
      <c r="D13" s="15" t="n"/>
      <c r="E13" s="14" t="n"/>
      <c r="F13" s="16" t="n"/>
      <c r="G13" s="17" t="n"/>
      <c r="H13" s="18" t="n"/>
      <c r="I13" s="4">
        <f>IF(OR(G13="",H13=""),"",ROUND(G13*(1+H13),2))</f>
        <v/>
      </c>
      <c r="J13" s="19" t="n"/>
      <c r="K13" s="16" t="n"/>
      <c r="L13" s="17" t="n"/>
      <c r="M13" s="4">
        <f>IF(A13="","",IF(J13="Annulé",0,MAX(IFERROR(I13,0)-IFERROR(L13,0),0)))</f>
        <v/>
      </c>
      <c r="N13" s="20">
        <f>IF(OR(A13="",F13=""),"",IF(AND(J13="Payé",K13&lt;&gt;""),K13-F13,Paramètres!$B$2-F13))</f>
        <v/>
      </c>
      <c r="O13" s="21">
        <f>IF(OR(A13="",F13="",M13=0),"",IF(F13&lt;Paramètres!$B$2,"En retard",IF(F13&lt;=Paramètres!$B$2+Paramètres!$B$3,"0 à 7 jours",IF(F13&lt;=Paramètres!$B$2+Paramètres!$B$4,"8 à 30 jours",IF(F13&lt;=Paramètres!$B$2+Paramètres!$B$5,"31 à 60 jours","Plus de 60 jours")))))</f>
        <v/>
      </c>
      <c r="P13" s="22">
        <f>IF(A13="","",IF(OR(B13="",C13="",D13="",F13="",G13="",H13="",J13=""),"Données incomplètes",IF(L13&gt;IFERROR(I13,0),"Montant décaissé supérieur au TTC",IF(AND(J13="Payé",M13&gt;Paramètres!$B$7),"Statut payé incohérent",IF(AND(M13&gt;0,F13&lt;Paramètres!$B$2,J13&lt;&gt;"Suspendu"),"Paiement en retard",IF(AND(M13&gt;=Paramètres!$B$6,F13&lt;=Paramètres!$B$2+Paramètres!$B$4),"Montant sensible à préparer",""))))))</f>
        <v/>
      </c>
      <c r="Q13" s="15" t="n"/>
    </row>
    <row r="14" ht="22" customHeight="1">
      <c r="A14" s="14" t="n"/>
      <c r="B14" s="14" t="n"/>
      <c r="C14" s="14" t="n"/>
      <c r="D14" s="15" t="n"/>
      <c r="E14" s="14" t="n"/>
      <c r="F14" s="16" t="n"/>
      <c r="G14" s="17" t="n"/>
      <c r="H14" s="18" t="n"/>
      <c r="I14" s="4">
        <f>IF(OR(G14="",H14=""),"",ROUND(G14*(1+H14),2))</f>
        <v/>
      </c>
      <c r="J14" s="19" t="n"/>
      <c r="K14" s="16" t="n"/>
      <c r="L14" s="17" t="n"/>
      <c r="M14" s="4">
        <f>IF(A14="","",IF(J14="Annulé",0,MAX(IFERROR(I14,0)-IFERROR(L14,0),0)))</f>
        <v/>
      </c>
      <c r="N14" s="20">
        <f>IF(OR(A14="",F14=""),"",IF(AND(J14="Payé",K14&lt;&gt;""),K14-F14,Paramètres!$B$2-F14))</f>
        <v/>
      </c>
      <c r="O14" s="21">
        <f>IF(OR(A14="",F14="",M14=0),"",IF(F14&lt;Paramètres!$B$2,"En retard",IF(F14&lt;=Paramètres!$B$2+Paramètres!$B$3,"0 à 7 jours",IF(F14&lt;=Paramètres!$B$2+Paramètres!$B$4,"8 à 30 jours",IF(F14&lt;=Paramètres!$B$2+Paramètres!$B$5,"31 à 60 jours","Plus de 60 jours")))))</f>
        <v/>
      </c>
      <c r="P14" s="22">
        <f>IF(A14="","",IF(OR(B14="",C14="",D14="",F14="",G14="",H14="",J14=""),"Données incomplètes",IF(L14&gt;IFERROR(I14,0),"Montant décaissé supérieur au TTC",IF(AND(J14="Payé",M14&gt;Paramètres!$B$7),"Statut payé incohérent",IF(AND(M14&gt;0,F14&lt;Paramètres!$B$2,J14&lt;&gt;"Suspendu"),"Paiement en retard",IF(AND(M14&gt;=Paramètres!$B$6,F14&lt;=Paramètres!$B$2+Paramètres!$B$4),"Montant sensible à préparer",""))))))</f>
        <v/>
      </c>
      <c r="Q14" s="15" t="n"/>
    </row>
    <row r="15" ht="22" customHeight="1">
      <c r="A15" s="14" t="n"/>
      <c r="B15" s="14" t="n"/>
      <c r="C15" s="14" t="n"/>
      <c r="D15" s="15" t="n"/>
      <c r="E15" s="14" t="n"/>
      <c r="F15" s="16" t="n"/>
      <c r="G15" s="17" t="n"/>
      <c r="H15" s="18" t="n"/>
      <c r="I15" s="4">
        <f>IF(OR(G15="",H15=""),"",ROUND(G15*(1+H15),2))</f>
        <v/>
      </c>
      <c r="J15" s="19" t="n"/>
      <c r="K15" s="16" t="n"/>
      <c r="L15" s="17" t="n"/>
      <c r="M15" s="4">
        <f>IF(A15="","",IF(J15="Annulé",0,MAX(IFERROR(I15,0)-IFERROR(L15,0),0)))</f>
        <v/>
      </c>
      <c r="N15" s="20">
        <f>IF(OR(A15="",F15=""),"",IF(AND(J15="Payé",K15&lt;&gt;""),K15-F15,Paramètres!$B$2-F15))</f>
        <v/>
      </c>
      <c r="O15" s="21">
        <f>IF(OR(A15="",F15="",M15=0),"",IF(F15&lt;Paramètres!$B$2,"En retard",IF(F15&lt;=Paramètres!$B$2+Paramètres!$B$3,"0 à 7 jours",IF(F15&lt;=Paramètres!$B$2+Paramètres!$B$4,"8 à 30 jours",IF(F15&lt;=Paramètres!$B$2+Paramètres!$B$5,"31 à 60 jours","Plus de 60 jours")))))</f>
        <v/>
      </c>
      <c r="P15" s="22">
        <f>IF(A15="","",IF(OR(B15="",C15="",D15="",F15="",G15="",H15="",J15=""),"Données incomplètes",IF(L15&gt;IFERROR(I15,0),"Montant décaissé supérieur au TTC",IF(AND(J15="Payé",M15&gt;Paramètres!$B$7),"Statut payé incohérent",IF(AND(M15&gt;0,F15&lt;Paramètres!$B$2,J15&lt;&gt;"Suspendu"),"Paiement en retard",IF(AND(M15&gt;=Paramètres!$B$6,F15&lt;=Paramètres!$B$2+Paramètres!$B$4),"Montant sensible à préparer",""))))))</f>
        <v/>
      </c>
      <c r="Q15" s="15" t="n"/>
    </row>
    <row r="16" ht="22" customHeight="1">
      <c r="A16" s="14" t="n"/>
      <c r="B16" s="14" t="n"/>
      <c r="C16" s="14" t="n"/>
      <c r="D16" s="15" t="n"/>
      <c r="E16" s="14" t="n"/>
      <c r="F16" s="16" t="n"/>
      <c r="G16" s="17" t="n"/>
      <c r="H16" s="18" t="n"/>
      <c r="I16" s="4">
        <f>IF(OR(G16="",H16=""),"",ROUND(G16*(1+H16),2))</f>
        <v/>
      </c>
      <c r="J16" s="19" t="n"/>
      <c r="K16" s="16" t="n"/>
      <c r="L16" s="17" t="n"/>
      <c r="M16" s="4">
        <f>IF(A16="","",IF(J16="Annulé",0,MAX(IFERROR(I16,0)-IFERROR(L16,0),0)))</f>
        <v/>
      </c>
      <c r="N16" s="20">
        <f>IF(OR(A16="",F16=""),"",IF(AND(J16="Payé",K16&lt;&gt;""),K16-F16,Paramètres!$B$2-F16))</f>
        <v/>
      </c>
      <c r="O16" s="21">
        <f>IF(OR(A16="",F16="",M16=0),"",IF(F16&lt;Paramètres!$B$2,"En retard",IF(F16&lt;=Paramètres!$B$2+Paramètres!$B$3,"0 à 7 jours",IF(F16&lt;=Paramètres!$B$2+Paramètres!$B$4,"8 à 30 jours",IF(F16&lt;=Paramètres!$B$2+Paramètres!$B$5,"31 à 60 jours","Plus de 60 jours")))))</f>
        <v/>
      </c>
      <c r="P16" s="22">
        <f>IF(A16="","",IF(OR(B16="",C16="",D16="",F16="",G16="",H16="",J16=""),"Données incomplètes",IF(L16&gt;IFERROR(I16,0),"Montant décaissé supérieur au TTC",IF(AND(J16="Payé",M16&gt;Paramètres!$B$7),"Statut payé incohérent",IF(AND(M16&gt;0,F16&lt;Paramètres!$B$2,J16&lt;&gt;"Suspendu"),"Paiement en retard",IF(AND(M16&gt;=Paramètres!$B$6,F16&lt;=Paramètres!$B$2+Paramètres!$B$4),"Montant sensible à préparer",""))))))</f>
        <v/>
      </c>
      <c r="Q16" s="15" t="n"/>
    </row>
    <row r="17" ht="22" customHeight="1">
      <c r="A17" s="14" t="n"/>
      <c r="B17" s="14" t="n"/>
      <c r="C17" s="14" t="n"/>
      <c r="D17" s="15" t="n"/>
      <c r="E17" s="14" t="n"/>
      <c r="F17" s="16" t="n"/>
      <c r="G17" s="17" t="n"/>
      <c r="H17" s="18" t="n"/>
      <c r="I17" s="4">
        <f>IF(OR(G17="",H17=""),"",ROUND(G17*(1+H17),2))</f>
        <v/>
      </c>
      <c r="J17" s="19" t="n"/>
      <c r="K17" s="16" t="n"/>
      <c r="L17" s="17" t="n"/>
      <c r="M17" s="4">
        <f>IF(A17="","",IF(J17="Annulé",0,MAX(IFERROR(I17,0)-IFERROR(L17,0),0)))</f>
        <v/>
      </c>
      <c r="N17" s="20">
        <f>IF(OR(A17="",F17=""),"",IF(AND(J17="Payé",K17&lt;&gt;""),K17-F17,Paramètres!$B$2-F17))</f>
        <v/>
      </c>
      <c r="O17" s="21">
        <f>IF(OR(A17="",F17="",M17=0),"",IF(F17&lt;Paramètres!$B$2,"En retard",IF(F17&lt;=Paramètres!$B$2+Paramètres!$B$3,"0 à 7 jours",IF(F17&lt;=Paramètres!$B$2+Paramètres!$B$4,"8 à 30 jours",IF(F17&lt;=Paramètres!$B$2+Paramètres!$B$5,"31 à 60 jours","Plus de 60 jours")))))</f>
        <v/>
      </c>
      <c r="P17" s="22">
        <f>IF(A17="","",IF(OR(B17="",C17="",D17="",F17="",G17="",H17="",J17=""),"Données incomplètes",IF(L17&gt;IFERROR(I17,0),"Montant décaissé supérieur au TTC",IF(AND(J17="Payé",M17&gt;Paramètres!$B$7),"Statut payé incohérent",IF(AND(M17&gt;0,F17&lt;Paramètres!$B$2,J17&lt;&gt;"Suspendu"),"Paiement en retard",IF(AND(M17&gt;=Paramètres!$B$6,F17&lt;=Paramètres!$B$2+Paramètres!$B$4),"Montant sensible à préparer",""))))))</f>
        <v/>
      </c>
      <c r="Q17" s="15" t="n"/>
    </row>
    <row r="18" ht="22" customHeight="1">
      <c r="A18" s="14" t="n"/>
      <c r="B18" s="14" t="n"/>
      <c r="C18" s="14" t="n"/>
      <c r="D18" s="15" t="n"/>
      <c r="E18" s="14" t="n"/>
      <c r="F18" s="16" t="n"/>
      <c r="G18" s="17" t="n"/>
      <c r="H18" s="18" t="n"/>
      <c r="I18" s="4">
        <f>IF(OR(G18="",H18=""),"",ROUND(G18*(1+H18),2))</f>
        <v/>
      </c>
      <c r="J18" s="19" t="n"/>
      <c r="K18" s="16" t="n"/>
      <c r="L18" s="17" t="n"/>
      <c r="M18" s="4">
        <f>IF(A18="","",IF(J18="Annulé",0,MAX(IFERROR(I18,0)-IFERROR(L18,0),0)))</f>
        <v/>
      </c>
      <c r="N18" s="20">
        <f>IF(OR(A18="",F18=""),"",IF(AND(J18="Payé",K18&lt;&gt;""),K18-F18,Paramètres!$B$2-F18))</f>
        <v/>
      </c>
      <c r="O18" s="21">
        <f>IF(OR(A18="",F18="",M18=0),"",IF(F18&lt;Paramètres!$B$2,"En retard",IF(F18&lt;=Paramètres!$B$2+Paramètres!$B$3,"0 à 7 jours",IF(F18&lt;=Paramètres!$B$2+Paramètres!$B$4,"8 à 30 jours",IF(F18&lt;=Paramètres!$B$2+Paramètres!$B$5,"31 à 60 jours","Plus de 60 jours")))))</f>
        <v/>
      </c>
      <c r="P18" s="22">
        <f>IF(A18="","",IF(OR(B18="",C18="",D18="",F18="",G18="",H18="",J18=""),"Données incomplètes",IF(L18&gt;IFERROR(I18,0),"Montant décaissé supérieur au TTC",IF(AND(J18="Payé",M18&gt;Paramètres!$B$7),"Statut payé incohérent",IF(AND(M18&gt;0,F18&lt;Paramètres!$B$2,J18&lt;&gt;"Suspendu"),"Paiement en retard",IF(AND(M18&gt;=Paramètres!$B$6,F18&lt;=Paramètres!$B$2+Paramètres!$B$4),"Montant sensible à préparer",""))))))</f>
        <v/>
      </c>
      <c r="Q18" s="15" t="n"/>
    </row>
    <row r="19" ht="22" customHeight="1">
      <c r="A19" s="14" t="n"/>
      <c r="B19" s="14" t="n"/>
      <c r="C19" s="14" t="n"/>
      <c r="D19" s="15" t="n"/>
      <c r="E19" s="14" t="n"/>
      <c r="F19" s="16" t="n"/>
      <c r="G19" s="17" t="n"/>
      <c r="H19" s="18" t="n"/>
      <c r="I19" s="4">
        <f>IF(OR(G19="",H19=""),"",ROUND(G19*(1+H19),2))</f>
        <v/>
      </c>
      <c r="J19" s="19" t="n"/>
      <c r="K19" s="16" t="n"/>
      <c r="L19" s="17" t="n"/>
      <c r="M19" s="4">
        <f>IF(A19="","",IF(J19="Annulé",0,MAX(IFERROR(I19,0)-IFERROR(L19,0),0)))</f>
        <v/>
      </c>
      <c r="N19" s="20">
        <f>IF(OR(A19="",F19=""),"",IF(AND(J19="Payé",K19&lt;&gt;""),K19-F19,Paramètres!$B$2-F19))</f>
        <v/>
      </c>
      <c r="O19" s="21">
        <f>IF(OR(A19="",F19="",M19=0),"",IF(F19&lt;Paramètres!$B$2,"En retard",IF(F19&lt;=Paramètres!$B$2+Paramètres!$B$3,"0 à 7 jours",IF(F19&lt;=Paramètres!$B$2+Paramètres!$B$4,"8 à 30 jours",IF(F19&lt;=Paramètres!$B$2+Paramètres!$B$5,"31 à 60 jours","Plus de 60 jours")))))</f>
        <v/>
      </c>
      <c r="P19" s="22">
        <f>IF(A19="","",IF(OR(B19="",C19="",D19="",F19="",G19="",H19="",J19=""),"Données incomplètes",IF(L19&gt;IFERROR(I19,0),"Montant décaissé supérieur au TTC",IF(AND(J19="Payé",M19&gt;Paramètres!$B$7),"Statut payé incohérent",IF(AND(M19&gt;0,F19&lt;Paramètres!$B$2,J19&lt;&gt;"Suspendu"),"Paiement en retard",IF(AND(M19&gt;=Paramètres!$B$6,F19&lt;=Paramètres!$B$2+Paramètres!$B$4),"Montant sensible à préparer",""))))))</f>
        <v/>
      </c>
      <c r="Q19" s="15" t="n"/>
    </row>
    <row r="20" ht="22" customHeight="1">
      <c r="A20" s="14" t="n"/>
      <c r="B20" s="14" t="n"/>
      <c r="C20" s="14" t="n"/>
      <c r="D20" s="15" t="n"/>
      <c r="E20" s="14" t="n"/>
      <c r="F20" s="16" t="n"/>
      <c r="G20" s="17" t="n"/>
      <c r="H20" s="18" t="n"/>
      <c r="I20" s="4">
        <f>IF(OR(G20="",H20=""),"",ROUND(G20*(1+H20),2))</f>
        <v/>
      </c>
      <c r="J20" s="19" t="n"/>
      <c r="K20" s="16" t="n"/>
      <c r="L20" s="17" t="n"/>
      <c r="M20" s="4">
        <f>IF(A20="","",IF(J20="Annulé",0,MAX(IFERROR(I20,0)-IFERROR(L20,0),0)))</f>
        <v/>
      </c>
      <c r="N20" s="20">
        <f>IF(OR(A20="",F20=""),"",IF(AND(J20="Payé",K20&lt;&gt;""),K20-F20,Paramètres!$B$2-F20))</f>
        <v/>
      </c>
      <c r="O20" s="21">
        <f>IF(OR(A20="",F20="",M20=0),"",IF(F20&lt;Paramètres!$B$2,"En retard",IF(F20&lt;=Paramètres!$B$2+Paramètres!$B$3,"0 à 7 jours",IF(F20&lt;=Paramètres!$B$2+Paramètres!$B$4,"8 à 30 jours",IF(F20&lt;=Paramètres!$B$2+Paramètres!$B$5,"31 à 60 jours","Plus de 60 jours")))))</f>
        <v/>
      </c>
      <c r="P20" s="22">
        <f>IF(A20="","",IF(OR(B20="",C20="",D20="",F20="",G20="",H20="",J20=""),"Données incomplètes",IF(L20&gt;IFERROR(I20,0),"Montant décaissé supérieur au TTC",IF(AND(J20="Payé",M20&gt;Paramètres!$B$7),"Statut payé incohérent",IF(AND(M20&gt;0,F20&lt;Paramètres!$B$2,J20&lt;&gt;"Suspendu"),"Paiement en retard",IF(AND(M20&gt;=Paramètres!$B$6,F20&lt;=Paramètres!$B$2+Paramètres!$B$4),"Montant sensible à préparer",""))))))</f>
        <v/>
      </c>
      <c r="Q20" s="15" t="n"/>
    </row>
    <row r="21" ht="22" customHeight="1">
      <c r="A21" s="14" t="n"/>
      <c r="B21" s="14" t="n"/>
      <c r="C21" s="14" t="n"/>
      <c r="D21" s="15" t="n"/>
      <c r="E21" s="14" t="n"/>
      <c r="F21" s="16" t="n"/>
      <c r="G21" s="17" t="n"/>
      <c r="H21" s="18" t="n"/>
      <c r="I21" s="4">
        <f>IF(OR(G21="",H21=""),"",ROUND(G21*(1+H21),2))</f>
        <v/>
      </c>
      <c r="J21" s="19" t="n"/>
      <c r="K21" s="16" t="n"/>
      <c r="L21" s="17" t="n"/>
      <c r="M21" s="4">
        <f>IF(A21="","",IF(J21="Annulé",0,MAX(IFERROR(I21,0)-IFERROR(L21,0),0)))</f>
        <v/>
      </c>
      <c r="N21" s="20">
        <f>IF(OR(A21="",F21=""),"",IF(AND(J21="Payé",K21&lt;&gt;""),K21-F21,Paramètres!$B$2-F21))</f>
        <v/>
      </c>
      <c r="O21" s="21">
        <f>IF(OR(A21="",F21="",M21=0),"",IF(F21&lt;Paramètres!$B$2,"En retard",IF(F21&lt;=Paramètres!$B$2+Paramètres!$B$3,"0 à 7 jours",IF(F21&lt;=Paramètres!$B$2+Paramètres!$B$4,"8 à 30 jours",IF(F21&lt;=Paramètres!$B$2+Paramètres!$B$5,"31 à 60 jours","Plus de 60 jours")))))</f>
        <v/>
      </c>
      <c r="P21" s="22">
        <f>IF(A21="","",IF(OR(B21="",C21="",D21="",F21="",G21="",H21="",J21=""),"Données incomplètes",IF(L21&gt;IFERROR(I21,0),"Montant décaissé supérieur au TTC",IF(AND(J21="Payé",M21&gt;Paramètres!$B$7),"Statut payé incohérent",IF(AND(M21&gt;0,F21&lt;Paramètres!$B$2,J21&lt;&gt;"Suspendu"),"Paiement en retard",IF(AND(M21&gt;=Paramètres!$B$6,F21&lt;=Paramètres!$B$2+Paramètres!$B$4),"Montant sensible à préparer",""))))))</f>
        <v/>
      </c>
      <c r="Q21" s="15" t="n"/>
    </row>
    <row r="22" ht="22" customHeight="1">
      <c r="A22" s="14" t="n"/>
      <c r="B22" s="14" t="n"/>
      <c r="C22" s="14" t="n"/>
      <c r="D22" s="15" t="n"/>
      <c r="E22" s="14" t="n"/>
      <c r="F22" s="16" t="n"/>
      <c r="G22" s="17" t="n"/>
      <c r="H22" s="18" t="n"/>
      <c r="I22" s="4">
        <f>IF(OR(G22="",H22=""),"",ROUND(G22*(1+H22),2))</f>
        <v/>
      </c>
      <c r="J22" s="19" t="n"/>
      <c r="K22" s="16" t="n"/>
      <c r="L22" s="17" t="n"/>
      <c r="M22" s="4">
        <f>IF(A22="","",IF(J22="Annulé",0,MAX(IFERROR(I22,0)-IFERROR(L22,0),0)))</f>
        <v/>
      </c>
      <c r="N22" s="20">
        <f>IF(OR(A22="",F22=""),"",IF(AND(J22="Payé",K22&lt;&gt;""),K22-F22,Paramètres!$B$2-F22))</f>
        <v/>
      </c>
      <c r="O22" s="21">
        <f>IF(OR(A22="",F22="",M22=0),"",IF(F22&lt;Paramètres!$B$2,"En retard",IF(F22&lt;=Paramètres!$B$2+Paramètres!$B$3,"0 à 7 jours",IF(F22&lt;=Paramètres!$B$2+Paramètres!$B$4,"8 à 30 jours",IF(F22&lt;=Paramètres!$B$2+Paramètres!$B$5,"31 à 60 jours","Plus de 60 jours")))))</f>
        <v/>
      </c>
      <c r="P22" s="22">
        <f>IF(A22="","",IF(OR(B22="",C22="",D22="",F22="",G22="",H22="",J22=""),"Données incomplètes",IF(L22&gt;IFERROR(I22,0),"Montant décaissé supérieur au TTC",IF(AND(J22="Payé",M22&gt;Paramètres!$B$7),"Statut payé incohérent",IF(AND(M22&gt;0,F22&lt;Paramètres!$B$2,J22&lt;&gt;"Suspendu"),"Paiement en retard",IF(AND(M22&gt;=Paramètres!$B$6,F22&lt;=Paramètres!$B$2+Paramètres!$B$4),"Montant sensible à préparer",""))))))</f>
        <v/>
      </c>
      <c r="Q22" s="15" t="n"/>
    </row>
    <row r="23" ht="22" customHeight="1">
      <c r="A23" s="14" t="n"/>
      <c r="B23" s="14" t="n"/>
      <c r="C23" s="14" t="n"/>
      <c r="D23" s="15" t="n"/>
      <c r="E23" s="14" t="n"/>
      <c r="F23" s="16" t="n"/>
      <c r="G23" s="17" t="n"/>
      <c r="H23" s="18" t="n"/>
      <c r="I23" s="4">
        <f>IF(OR(G23="",H23=""),"",ROUND(G23*(1+H23),2))</f>
        <v/>
      </c>
      <c r="J23" s="19" t="n"/>
      <c r="K23" s="16" t="n"/>
      <c r="L23" s="17" t="n"/>
      <c r="M23" s="4">
        <f>IF(A23="","",IF(J23="Annulé",0,MAX(IFERROR(I23,0)-IFERROR(L23,0),0)))</f>
        <v/>
      </c>
      <c r="N23" s="20">
        <f>IF(OR(A23="",F23=""),"",IF(AND(J23="Payé",K23&lt;&gt;""),K23-F23,Paramètres!$B$2-F23))</f>
        <v/>
      </c>
      <c r="O23" s="21">
        <f>IF(OR(A23="",F23="",M23=0),"",IF(F23&lt;Paramètres!$B$2,"En retard",IF(F23&lt;=Paramètres!$B$2+Paramètres!$B$3,"0 à 7 jours",IF(F23&lt;=Paramètres!$B$2+Paramètres!$B$4,"8 à 30 jours",IF(F23&lt;=Paramètres!$B$2+Paramètres!$B$5,"31 à 60 jours","Plus de 60 jours")))))</f>
        <v/>
      </c>
      <c r="P23" s="22">
        <f>IF(A23="","",IF(OR(B23="",C23="",D23="",F23="",G23="",H23="",J23=""),"Données incomplètes",IF(L23&gt;IFERROR(I23,0),"Montant décaissé supérieur au TTC",IF(AND(J23="Payé",M23&gt;Paramètres!$B$7),"Statut payé incohérent",IF(AND(M23&gt;0,F23&lt;Paramètres!$B$2,J23&lt;&gt;"Suspendu"),"Paiement en retard",IF(AND(M23&gt;=Paramètres!$B$6,F23&lt;=Paramètres!$B$2+Paramètres!$B$4),"Montant sensible à préparer",""))))))</f>
        <v/>
      </c>
      <c r="Q23" s="15" t="n"/>
    </row>
    <row r="24" ht="22" customHeight="1">
      <c r="A24" s="14" t="n"/>
      <c r="B24" s="14" t="n"/>
      <c r="C24" s="14" t="n"/>
      <c r="D24" s="15" t="n"/>
      <c r="E24" s="14" t="n"/>
      <c r="F24" s="16" t="n"/>
      <c r="G24" s="17" t="n"/>
      <c r="H24" s="18" t="n"/>
      <c r="I24" s="4">
        <f>IF(OR(G24="",H24=""),"",ROUND(G24*(1+H24),2))</f>
        <v/>
      </c>
      <c r="J24" s="19" t="n"/>
      <c r="K24" s="16" t="n"/>
      <c r="L24" s="17" t="n"/>
      <c r="M24" s="4">
        <f>IF(A24="","",IF(J24="Annulé",0,MAX(IFERROR(I24,0)-IFERROR(L24,0),0)))</f>
        <v/>
      </c>
      <c r="N24" s="20">
        <f>IF(OR(A24="",F24=""),"",IF(AND(J24="Payé",K24&lt;&gt;""),K24-F24,Paramètres!$B$2-F24))</f>
        <v/>
      </c>
      <c r="O24" s="21">
        <f>IF(OR(A24="",F24="",M24=0),"",IF(F24&lt;Paramètres!$B$2,"En retard",IF(F24&lt;=Paramètres!$B$2+Paramètres!$B$3,"0 à 7 jours",IF(F24&lt;=Paramètres!$B$2+Paramètres!$B$4,"8 à 30 jours",IF(F24&lt;=Paramètres!$B$2+Paramètres!$B$5,"31 à 60 jours","Plus de 60 jours")))))</f>
        <v/>
      </c>
      <c r="P24" s="22">
        <f>IF(A24="","",IF(OR(B24="",C24="",D24="",F24="",G24="",H24="",J24=""),"Données incomplètes",IF(L24&gt;IFERROR(I24,0),"Montant décaissé supérieur au TTC",IF(AND(J24="Payé",M24&gt;Paramètres!$B$7),"Statut payé incohérent",IF(AND(M24&gt;0,F24&lt;Paramètres!$B$2,J24&lt;&gt;"Suspendu"),"Paiement en retard",IF(AND(M24&gt;=Paramètres!$B$6,F24&lt;=Paramètres!$B$2+Paramètres!$B$4),"Montant sensible à préparer",""))))))</f>
        <v/>
      </c>
      <c r="Q24" s="15" t="n"/>
    </row>
    <row r="25" ht="22" customHeight="1">
      <c r="A25" s="14" t="n"/>
      <c r="B25" s="14" t="n"/>
      <c r="C25" s="14" t="n"/>
      <c r="D25" s="15" t="n"/>
      <c r="E25" s="14" t="n"/>
      <c r="F25" s="16" t="n"/>
      <c r="G25" s="17" t="n"/>
      <c r="H25" s="18" t="n"/>
      <c r="I25" s="4">
        <f>IF(OR(G25="",H25=""),"",ROUND(G25*(1+H25),2))</f>
        <v/>
      </c>
      <c r="J25" s="19" t="n"/>
      <c r="K25" s="16" t="n"/>
      <c r="L25" s="17" t="n"/>
      <c r="M25" s="4">
        <f>IF(A25="","",IF(J25="Annulé",0,MAX(IFERROR(I25,0)-IFERROR(L25,0),0)))</f>
        <v/>
      </c>
      <c r="N25" s="20">
        <f>IF(OR(A25="",F25=""),"",IF(AND(J25="Payé",K25&lt;&gt;""),K25-F25,Paramètres!$B$2-F25))</f>
        <v/>
      </c>
      <c r="O25" s="21">
        <f>IF(OR(A25="",F25="",M25=0),"",IF(F25&lt;Paramètres!$B$2,"En retard",IF(F25&lt;=Paramètres!$B$2+Paramètres!$B$3,"0 à 7 jours",IF(F25&lt;=Paramètres!$B$2+Paramètres!$B$4,"8 à 30 jours",IF(F25&lt;=Paramètres!$B$2+Paramètres!$B$5,"31 à 60 jours","Plus de 60 jours")))))</f>
        <v/>
      </c>
      <c r="P25" s="22">
        <f>IF(A25="","",IF(OR(B25="",C25="",D25="",F25="",G25="",H25="",J25=""),"Données incomplètes",IF(L25&gt;IFERROR(I25,0),"Montant décaissé supérieur au TTC",IF(AND(J25="Payé",M25&gt;Paramètres!$B$7),"Statut payé incohérent",IF(AND(M25&gt;0,F25&lt;Paramètres!$B$2,J25&lt;&gt;"Suspendu"),"Paiement en retard",IF(AND(M25&gt;=Paramètres!$B$6,F25&lt;=Paramètres!$B$2+Paramètres!$B$4),"Montant sensible à préparer",""))))))</f>
        <v/>
      </c>
      <c r="Q25" s="15" t="n"/>
    </row>
    <row r="26" ht="22" customHeight="1">
      <c r="A26" s="14" t="n"/>
      <c r="B26" s="14" t="n"/>
      <c r="C26" s="14" t="n"/>
      <c r="D26" s="15" t="n"/>
      <c r="E26" s="14" t="n"/>
      <c r="F26" s="16" t="n"/>
      <c r="G26" s="17" t="n"/>
      <c r="H26" s="18" t="n"/>
      <c r="I26" s="4">
        <f>IF(OR(G26="",H26=""),"",ROUND(G26*(1+H26),2))</f>
        <v/>
      </c>
      <c r="J26" s="19" t="n"/>
      <c r="K26" s="16" t="n"/>
      <c r="L26" s="17" t="n"/>
      <c r="M26" s="4">
        <f>IF(A26="","",IF(J26="Annulé",0,MAX(IFERROR(I26,0)-IFERROR(L26,0),0)))</f>
        <v/>
      </c>
      <c r="N26" s="20">
        <f>IF(OR(A26="",F26=""),"",IF(AND(J26="Payé",K26&lt;&gt;""),K26-F26,Paramètres!$B$2-F26))</f>
        <v/>
      </c>
      <c r="O26" s="21">
        <f>IF(OR(A26="",F26="",M26=0),"",IF(F26&lt;Paramètres!$B$2,"En retard",IF(F26&lt;=Paramètres!$B$2+Paramètres!$B$3,"0 à 7 jours",IF(F26&lt;=Paramètres!$B$2+Paramètres!$B$4,"8 à 30 jours",IF(F26&lt;=Paramètres!$B$2+Paramètres!$B$5,"31 à 60 jours","Plus de 60 jours")))))</f>
        <v/>
      </c>
      <c r="P26" s="22">
        <f>IF(A26="","",IF(OR(B26="",C26="",D26="",F26="",G26="",H26="",J26=""),"Données incomplètes",IF(L26&gt;IFERROR(I26,0),"Montant décaissé supérieur au TTC",IF(AND(J26="Payé",M26&gt;Paramètres!$B$7),"Statut payé incohérent",IF(AND(M26&gt;0,F26&lt;Paramètres!$B$2,J26&lt;&gt;"Suspendu"),"Paiement en retard",IF(AND(M26&gt;=Paramètres!$B$6,F26&lt;=Paramètres!$B$2+Paramètres!$B$4),"Montant sensible à préparer",""))))))</f>
        <v/>
      </c>
      <c r="Q26" s="15" t="n"/>
    </row>
    <row r="27" ht="22" customHeight="1">
      <c r="A27" s="14" t="n"/>
      <c r="B27" s="14" t="n"/>
      <c r="C27" s="14" t="n"/>
      <c r="D27" s="15" t="n"/>
      <c r="E27" s="14" t="n"/>
      <c r="F27" s="16" t="n"/>
      <c r="G27" s="17" t="n"/>
      <c r="H27" s="18" t="n"/>
      <c r="I27" s="4">
        <f>IF(OR(G27="",H27=""),"",ROUND(G27*(1+H27),2))</f>
        <v/>
      </c>
      <c r="J27" s="19" t="n"/>
      <c r="K27" s="16" t="n"/>
      <c r="L27" s="17" t="n"/>
      <c r="M27" s="4">
        <f>IF(A27="","",IF(J27="Annulé",0,MAX(IFERROR(I27,0)-IFERROR(L27,0),0)))</f>
        <v/>
      </c>
      <c r="N27" s="20">
        <f>IF(OR(A27="",F27=""),"",IF(AND(J27="Payé",K27&lt;&gt;""),K27-F27,Paramètres!$B$2-F27))</f>
        <v/>
      </c>
      <c r="O27" s="21">
        <f>IF(OR(A27="",F27="",M27=0),"",IF(F27&lt;Paramètres!$B$2,"En retard",IF(F27&lt;=Paramètres!$B$2+Paramètres!$B$3,"0 à 7 jours",IF(F27&lt;=Paramètres!$B$2+Paramètres!$B$4,"8 à 30 jours",IF(F27&lt;=Paramètres!$B$2+Paramètres!$B$5,"31 à 60 jours","Plus de 60 jours")))))</f>
        <v/>
      </c>
      <c r="P27" s="22">
        <f>IF(A27="","",IF(OR(B27="",C27="",D27="",F27="",G27="",H27="",J27=""),"Données incomplètes",IF(L27&gt;IFERROR(I27,0),"Montant décaissé supérieur au TTC",IF(AND(J27="Payé",M27&gt;Paramètres!$B$7),"Statut payé incohérent",IF(AND(M27&gt;0,F27&lt;Paramètres!$B$2,J27&lt;&gt;"Suspendu"),"Paiement en retard",IF(AND(M27&gt;=Paramètres!$B$6,F27&lt;=Paramètres!$B$2+Paramètres!$B$4),"Montant sensible à préparer",""))))))</f>
        <v/>
      </c>
      <c r="Q27" s="15" t="n"/>
    </row>
    <row r="28" ht="22" customHeight="1">
      <c r="A28" s="14" t="n"/>
      <c r="B28" s="14" t="n"/>
      <c r="C28" s="14" t="n"/>
      <c r="D28" s="15" t="n"/>
      <c r="E28" s="14" t="n"/>
      <c r="F28" s="16" t="n"/>
      <c r="G28" s="17" t="n"/>
      <c r="H28" s="18" t="n"/>
      <c r="I28" s="4">
        <f>IF(OR(G28="",H28=""),"",ROUND(G28*(1+H28),2))</f>
        <v/>
      </c>
      <c r="J28" s="19" t="n"/>
      <c r="K28" s="16" t="n"/>
      <c r="L28" s="17" t="n"/>
      <c r="M28" s="4">
        <f>IF(A28="","",IF(J28="Annulé",0,MAX(IFERROR(I28,0)-IFERROR(L28,0),0)))</f>
        <v/>
      </c>
      <c r="N28" s="20">
        <f>IF(OR(A28="",F28=""),"",IF(AND(J28="Payé",K28&lt;&gt;""),K28-F28,Paramètres!$B$2-F28))</f>
        <v/>
      </c>
      <c r="O28" s="21">
        <f>IF(OR(A28="",F28="",M28=0),"",IF(F28&lt;Paramètres!$B$2,"En retard",IF(F28&lt;=Paramètres!$B$2+Paramètres!$B$3,"0 à 7 jours",IF(F28&lt;=Paramètres!$B$2+Paramètres!$B$4,"8 à 30 jours",IF(F28&lt;=Paramètres!$B$2+Paramètres!$B$5,"31 à 60 jours","Plus de 60 jours")))))</f>
        <v/>
      </c>
      <c r="P28" s="22">
        <f>IF(A28="","",IF(OR(B28="",C28="",D28="",F28="",G28="",H28="",J28=""),"Données incomplètes",IF(L28&gt;IFERROR(I28,0),"Montant décaissé supérieur au TTC",IF(AND(J28="Payé",M28&gt;Paramètres!$B$7),"Statut payé incohérent",IF(AND(M28&gt;0,F28&lt;Paramètres!$B$2,J28&lt;&gt;"Suspendu"),"Paiement en retard",IF(AND(M28&gt;=Paramètres!$B$6,F28&lt;=Paramètres!$B$2+Paramètres!$B$4),"Montant sensible à préparer",""))))))</f>
        <v/>
      </c>
      <c r="Q28" s="15" t="n"/>
    </row>
    <row r="29" ht="22" customHeight="1">
      <c r="A29" s="14" t="n"/>
      <c r="B29" s="14" t="n"/>
      <c r="C29" s="14" t="n"/>
      <c r="D29" s="15" t="n"/>
      <c r="E29" s="14" t="n"/>
      <c r="F29" s="16" t="n"/>
      <c r="G29" s="17" t="n"/>
      <c r="H29" s="18" t="n"/>
      <c r="I29" s="4">
        <f>IF(OR(G29="",H29=""),"",ROUND(G29*(1+H29),2))</f>
        <v/>
      </c>
      <c r="J29" s="19" t="n"/>
      <c r="K29" s="16" t="n"/>
      <c r="L29" s="17" t="n"/>
      <c r="M29" s="4">
        <f>IF(A29="","",IF(J29="Annulé",0,MAX(IFERROR(I29,0)-IFERROR(L29,0),0)))</f>
        <v/>
      </c>
      <c r="N29" s="20">
        <f>IF(OR(A29="",F29=""),"",IF(AND(J29="Payé",K29&lt;&gt;""),K29-F29,Paramètres!$B$2-F29))</f>
        <v/>
      </c>
      <c r="O29" s="21">
        <f>IF(OR(A29="",F29="",M29=0),"",IF(F29&lt;Paramètres!$B$2,"En retard",IF(F29&lt;=Paramètres!$B$2+Paramètres!$B$3,"0 à 7 jours",IF(F29&lt;=Paramètres!$B$2+Paramètres!$B$4,"8 à 30 jours",IF(F29&lt;=Paramètres!$B$2+Paramètres!$B$5,"31 à 60 jours","Plus de 60 jours")))))</f>
        <v/>
      </c>
      <c r="P29" s="22">
        <f>IF(A29="","",IF(OR(B29="",C29="",D29="",F29="",G29="",H29="",J29=""),"Données incomplètes",IF(L29&gt;IFERROR(I29,0),"Montant décaissé supérieur au TTC",IF(AND(J29="Payé",M29&gt;Paramètres!$B$7),"Statut payé incohérent",IF(AND(M29&gt;0,F29&lt;Paramètres!$B$2,J29&lt;&gt;"Suspendu"),"Paiement en retard",IF(AND(M29&gt;=Paramètres!$B$6,F29&lt;=Paramètres!$B$2+Paramètres!$B$4),"Montant sensible à préparer",""))))))</f>
        <v/>
      </c>
      <c r="Q29" s="15" t="n"/>
    </row>
    <row r="30" ht="22" customHeight="1">
      <c r="A30" s="14" t="n"/>
      <c r="B30" s="14" t="n"/>
      <c r="C30" s="14" t="n"/>
      <c r="D30" s="15" t="n"/>
      <c r="E30" s="14" t="n"/>
      <c r="F30" s="16" t="n"/>
      <c r="G30" s="17" t="n"/>
      <c r="H30" s="18" t="n"/>
      <c r="I30" s="4">
        <f>IF(OR(G30="",H30=""),"",ROUND(G30*(1+H30),2))</f>
        <v/>
      </c>
      <c r="J30" s="19" t="n"/>
      <c r="K30" s="16" t="n"/>
      <c r="L30" s="17" t="n"/>
      <c r="M30" s="4">
        <f>IF(A30="","",IF(J30="Annulé",0,MAX(IFERROR(I30,0)-IFERROR(L30,0),0)))</f>
        <v/>
      </c>
      <c r="N30" s="20">
        <f>IF(OR(A30="",F30=""),"",IF(AND(J30="Payé",K30&lt;&gt;""),K30-F30,Paramètres!$B$2-F30))</f>
        <v/>
      </c>
      <c r="O30" s="21">
        <f>IF(OR(A30="",F30="",M30=0),"",IF(F30&lt;Paramètres!$B$2,"En retard",IF(F30&lt;=Paramètres!$B$2+Paramètres!$B$3,"0 à 7 jours",IF(F30&lt;=Paramètres!$B$2+Paramètres!$B$4,"8 à 30 jours",IF(F30&lt;=Paramètres!$B$2+Paramètres!$B$5,"31 à 60 jours","Plus de 60 jours")))))</f>
        <v/>
      </c>
      <c r="P30" s="22">
        <f>IF(A30="","",IF(OR(B30="",C30="",D30="",F30="",G30="",H30="",J30=""),"Données incomplètes",IF(L30&gt;IFERROR(I30,0),"Montant décaissé supérieur au TTC",IF(AND(J30="Payé",M30&gt;Paramètres!$B$7),"Statut payé incohérent",IF(AND(M30&gt;0,F30&lt;Paramètres!$B$2,J30&lt;&gt;"Suspendu"),"Paiement en retard",IF(AND(M30&gt;=Paramètres!$B$6,F30&lt;=Paramètres!$B$2+Paramètres!$B$4),"Montant sensible à préparer",""))))))</f>
        <v/>
      </c>
      <c r="Q30" s="15" t="n"/>
    </row>
    <row r="31" ht="22" customHeight="1">
      <c r="A31" s="14" t="n"/>
      <c r="B31" s="14" t="n"/>
      <c r="C31" s="14" t="n"/>
      <c r="D31" s="15" t="n"/>
      <c r="E31" s="14" t="n"/>
      <c r="F31" s="16" t="n"/>
      <c r="G31" s="17" t="n"/>
      <c r="H31" s="18" t="n"/>
      <c r="I31" s="4">
        <f>IF(OR(G31="",H31=""),"",ROUND(G31*(1+H31),2))</f>
        <v/>
      </c>
      <c r="J31" s="19" t="n"/>
      <c r="K31" s="16" t="n"/>
      <c r="L31" s="17" t="n"/>
      <c r="M31" s="4">
        <f>IF(A31="","",IF(J31="Annulé",0,MAX(IFERROR(I31,0)-IFERROR(L31,0),0)))</f>
        <v/>
      </c>
      <c r="N31" s="20">
        <f>IF(OR(A31="",F31=""),"",IF(AND(J31="Payé",K31&lt;&gt;""),K31-F31,Paramètres!$B$2-F31))</f>
        <v/>
      </c>
      <c r="O31" s="21">
        <f>IF(OR(A31="",F31="",M31=0),"",IF(F31&lt;Paramètres!$B$2,"En retard",IF(F31&lt;=Paramètres!$B$2+Paramètres!$B$3,"0 à 7 jours",IF(F31&lt;=Paramètres!$B$2+Paramètres!$B$4,"8 à 30 jours",IF(F31&lt;=Paramètres!$B$2+Paramètres!$B$5,"31 à 60 jours","Plus de 60 jours")))))</f>
        <v/>
      </c>
      <c r="P31" s="22">
        <f>IF(A31="","",IF(OR(B31="",C31="",D31="",F31="",G31="",H31="",J31=""),"Données incomplètes",IF(L31&gt;IFERROR(I31,0),"Montant décaissé supérieur au TTC",IF(AND(J31="Payé",M31&gt;Paramètres!$B$7),"Statut payé incohérent",IF(AND(M31&gt;0,F31&lt;Paramètres!$B$2,J31&lt;&gt;"Suspendu"),"Paiement en retard",IF(AND(M31&gt;=Paramètres!$B$6,F31&lt;=Paramètres!$B$2+Paramètres!$B$4),"Montant sensible à préparer",""))))))</f>
        <v/>
      </c>
      <c r="Q31" s="15" t="n"/>
    </row>
    <row r="32" ht="22" customHeight="1">
      <c r="A32" s="14" t="n"/>
      <c r="B32" s="14" t="n"/>
      <c r="C32" s="14" t="n"/>
      <c r="D32" s="15" t="n"/>
      <c r="E32" s="14" t="n"/>
      <c r="F32" s="16" t="n"/>
      <c r="G32" s="17" t="n"/>
      <c r="H32" s="18" t="n"/>
      <c r="I32" s="4">
        <f>IF(OR(G32="",H32=""),"",ROUND(G32*(1+H32),2))</f>
        <v/>
      </c>
      <c r="J32" s="19" t="n"/>
      <c r="K32" s="16" t="n"/>
      <c r="L32" s="17" t="n"/>
      <c r="M32" s="4">
        <f>IF(A32="","",IF(J32="Annulé",0,MAX(IFERROR(I32,0)-IFERROR(L32,0),0)))</f>
        <v/>
      </c>
      <c r="N32" s="20">
        <f>IF(OR(A32="",F32=""),"",IF(AND(J32="Payé",K32&lt;&gt;""),K32-F32,Paramètres!$B$2-F32))</f>
        <v/>
      </c>
      <c r="O32" s="21">
        <f>IF(OR(A32="",F32="",M32=0),"",IF(F32&lt;Paramètres!$B$2,"En retard",IF(F32&lt;=Paramètres!$B$2+Paramètres!$B$3,"0 à 7 jours",IF(F32&lt;=Paramètres!$B$2+Paramètres!$B$4,"8 à 30 jours",IF(F32&lt;=Paramètres!$B$2+Paramètres!$B$5,"31 à 60 jours","Plus de 60 jours")))))</f>
        <v/>
      </c>
      <c r="P32" s="22">
        <f>IF(A32="","",IF(OR(B32="",C32="",D32="",F32="",G32="",H32="",J32=""),"Données incomplètes",IF(L32&gt;IFERROR(I32,0),"Montant décaissé supérieur au TTC",IF(AND(J32="Payé",M32&gt;Paramètres!$B$7),"Statut payé incohérent",IF(AND(M32&gt;0,F32&lt;Paramètres!$B$2,J32&lt;&gt;"Suspendu"),"Paiement en retard",IF(AND(M32&gt;=Paramètres!$B$6,F32&lt;=Paramètres!$B$2+Paramètres!$B$4),"Montant sensible à préparer",""))))))</f>
        <v/>
      </c>
      <c r="Q32" s="15" t="n"/>
    </row>
    <row r="33" ht="22" customHeight="1">
      <c r="A33" s="14" t="n"/>
      <c r="B33" s="14" t="n"/>
      <c r="C33" s="14" t="n"/>
      <c r="D33" s="15" t="n"/>
      <c r="E33" s="14" t="n"/>
      <c r="F33" s="16" t="n"/>
      <c r="G33" s="17" t="n"/>
      <c r="H33" s="18" t="n"/>
      <c r="I33" s="4">
        <f>IF(OR(G33="",H33=""),"",ROUND(G33*(1+H33),2))</f>
        <v/>
      </c>
      <c r="J33" s="19" t="n"/>
      <c r="K33" s="16" t="n"/>
      <c r="L33" s="17" t="n"/>
      <c r="M33" s="4">
        <f>IF(A33="","",IF(J33="Annulé",0,MAX(IFERROR(I33,0)-IFERROR(L33,0),0)))</f>
        <v/>
      </c>
      <c r="N33" s="20">
        <f>IF(OR(A33="",F33=""),"",IF(AND(J33="Payé",K33&lt;&gt;""),K33-F33,Paramètres!$B$2-F33))</f>
        <v/>
      </c>
      <c r="O33" s="21">
        <f>IF(OR(A33="",F33="",M33=0),"",IF(F33&lt;Paramètres!$B$2,"En retard",IF(F33&lt;=Paramètres!$B$2+Paramètres!$B$3,"0 à 7 jours",IF(F33&lt;=Paramètres!$B$2+Paramètres!$B$4,"8 à 30 jours",IF(F33&lt;=Paramètres!$B$2+Paramètres!$B$5,"31 à 60 jours","Plus de 60 jours")))))</f>
        <v/>
      </c>
      <c r="P33" s="22">
        <f>IF(A33="","",IF(OR(B33="",C33="",D33="",F33="",G33="",H33="",J33=""),"Données incomplètes",IF(L33&gt;IFERROR(I33,0),"Montant décaissé supérieur au TTC",IF(AND(J33="Payé",M33&gt;Paramètres!$B$7),"Statut payé incohérent",IF(AND(M33&gt;0,F33&lt;Paramètres!$B$2,J33&lt;&gt;"Suspendu"),"Paiement en retard",IF(AND(M33&gt;=Paramètres!$B$6,F33&lt;=Paramètres!$B$2+Paramètres!$B$4),"Montant sensible à préparer",""))))))</f>
        <v/>
      </c>
      <c r="Q33" s="15" t="n"/>
    </row>
    <row r="34" ht="22" customHeight="1">
      <c r="A34" s="14" t="n"/>
      <c r="B34" s="14" t="n"/>
      <c r="C34" s="14" t="n"/>
      <c r="D34" s="15" t="n"/>
      <c r="E34" s="14" t="n"/>
      <c r="F34" s="16" t="n"/>
      <c r="G34" s="17" t="n"/>
      <c r="H34" s="18" t="n"/>
      <c r="I34" s="4">
        <f>IF(OR(G34="",H34=""),"",ROUND(G34*(1+H34),2))</f>
        <v/>
      </c>
      <c r="J34" s="19" t="n"/>
      <c r="K34" s="16" t="n"/>
      <c r="L34" s="17" t="n"/>
      <c r="M34" s="4">
        <f>IF(A34="","",IF(J34="Annulé",0,MAX(IFERROR(I34,0)-IFERROR(L34,0),0)))</f>
        <v/>
      </c>
      <c r="N34" s="20">
        <f>IF(OR(A34="",F34=""),"",IF(AND(J34="Payé",K34&lt;&gt;""),K34-F34,Paramètres!$B$2-F34))</f>
        <v/>
      </c>
      <c r="O34" s="21">
        <f>IF(OR(A34="",F34="",M34=0),"",IF(F34&lt;Paramètres!$B$2,"En retard",IF(F34&lt;=Paramètres!$B$2+Paramètres!$B$3,"0 à 7 jours",IF(F34&lt;=Paramètres!$B$2+Paramètres!$B$4,"8 à 30 jours",IF(F34&lt;=Paramètres!$B$2+Paramètres!$B$5,"31 à 60 jours","Plus de 60 jours")))))</f>
        <v/>
      </c>
      <c r="P34" s="22">
        <f>IF(A34="","",IF(OR(B34="",C34="",D34="",F34="",G34="",H34="",J34=""),"Données incomplètes",IF(L34&gt;IFERROR(I34,0),"Montant décaissé supérieur au TTC",IF(AND(J34="Payé",M34&gt;Paramètres!$B$7),"Statut payé incohérent",IF(AND(M34&gt;0,F34&lt;Paramètres!$B$2,J34&lt;&gt;"Suspendu"),"Paiement en retard",IF(AND(M34&gt;=Paramètres!$B$6,F34&lt;=Paramètres!$B$2+Paramètres!$B$4),"Montant sensible à préparer",""))))))</f>
        <v/>
      </c>
      <c r="Q34" s="15" t="n"/>
    </row>
    <row r="35" ht="22" customHeight="1">
      <c r="A35" s="14" t="n"/>
      <c r="B35" s="14" t="n"/>
      <c r="C35" s="14" t="n"/>
      <c r="D35" s="15" t="n"/>
      <c r="E35" s="14" t="n"/>
      <c r="F35" s="16" t="n"/>
      <c r="G35" s="17" t="n"/>
      <c r="H35" s="18" t="n"/>
      <c r="I35" s="4">
        <f>IF(OR(G35="",H35=""),"",ROUND(G35*(1+H35),2))</f>
        <v/>
      </c>
      <c r="J35" s="19" t="n"/>
      <c r="K35" s="16" t="n"/>
      <c r="L35" s="17" t="n"/>
      <c r="M35" s="4">
        <f>IF(A35="","",IF(J35="Annulé",0,MAX(IFERROR(I35,0)-IFERROR(L35,0),0)))</f>
        <v/>
      </c>
      <c r="N35" s="20">
        <f>IF(OR(A35="",F35=""),"",IF(AND(J35="Payé",K35&lt;&gt;""),K35-F35,Paramètres!$B$2-F35))</f>
        <v/>
      </c>
      <c r="O35" s="21">
        <f>IF(OR(A35="",F35="",M35=0),"",IF(F35&lt;Paramètres!$B$2,"En retard",IF(F35&lt;=Paramètres!$B$2+Paramètres!$B$3,"0 à 7 jours",IF(F35&lt;=Paramètres!$B$2+Paramètres!$B$4,"8 à 30 jours",IF(F35&lt;=Paramètres!$B$2+Paramètres!$B$5,"31 à 60 jours","Plus de 60 jours")))))</f>
        <v/>
      </c>
      <c r="P35" s="22">
        <f>IF(A35="","",IF(OR(B35="",C35="",D35="",F35="",G35="",H35="",J35=""),"Données incomplètes",IF(L35&gt;IFERROR(I35,0),"Montant décaissé supérieur au TTC",IF(AND(J35="Payé",M35&gt;Paramètres!$B$7),"Statut payé incohérent",IF(AND(M35&gt;0,F35&lt;Paramètres!$B$2,J35&lt;&gt;"Suspendu"),"Paiement en retard",IF(AND(M35&gt;=Paramètres!$B$6,F35&lt;=Paramètres!$B$2+Paramètres!$B$4),"Montant sensible à préparer",""))))))</f>
        <v/>
      </c>
      <c r="Q35" s="15" t="n"/>
    </row>
    <row r="36" ht="22" customHeight="1">
      <c r="A36" s="14" t="n"/>
      <c r="B36" s="14" t="n"/>
      <c r="C36" s="14" t="n"/>
      <c r="D36" s="15" t="n"/>
      <c r="E36" s="14" t="n"/>
      <c r="F36" s="16" t="n"/>
      <c r="G36" s="17" t="n"/>
      <c r="H36" s="18" t="n"/>
      <c r="I36" s="4">
        <f>IF(OR(G36="",H36=""),"",ROUND(G36*(1+H36),2))</f>
        <v/>
      </c>
      <c r="J36" s="19" t="n"/>
      <c r="K36" s="16" t="n"/>
      <c r="L36" s="17" t="n"/>
      <c r="M36" s="4">
        <f>IF(A36="","",IF(J36="Annulé",0,MAX(IFERROR(I36,0)-IFERROR(L36,0),0)))</f>
        <v/>
      </c>
      <c r="N36" s="20">
        <f>IF(OR(A36="",F36=""),"",IF(AND(J36="Payé",K36&lt;&gt;""),K36-F36,Paramètres!$B$2-F36))</f>
        <v/>
      </c>
      <c r="O36" s="21">
        <f>IF(OR(A36="",F36="",M36=0),"",IF(F36&lt;Paramètres!$B$2,"En retard",IF(F36&lt;=Paramètres!$B$2+Paramètres!$B$3,"0 à 7 jours",IF(F36&lt;=Paramètres!$B$2+Paramètres!$B$4,"8 à 30 jours",IF(F36&lt;=Paramètres!$B$2+Paramètres!$B$5,"31 à 60 jours","Plus de 60 jours")))))</f>
        <v/>
      </c>
      <c r="P36" s="22">
        <f>IF(A36="","",IF(OR(B36="",C36="",D36="",F36="",G36="",H36="",J36=""),"Données incomplètes",IF(L36&gt;IFERROR(I36,0),"Montant décaissé supérieur au TTC",IF(AND(J36="Payé",M36&gt;Paramètres!$B$7),"Statut payé incohérent",IF(AND(M36&gt;0,F36&lt;Paramètres!$B$2,J36&lt;&gt;"Suspendu"),"Paiement en retard",IF(AND(M36&gt;=Paramètres!$B$6,F36&lt;=Paramètres!$B$2+Paramètres!$B$4),"Montant sensible à préparer",""))))))</f>
        <v/>
      </c>
      <c r="Q36" s="15" t="n"/>
    </row>
    <row r="37" ht="22" customHeight="1">
      <c r="A37" s="14" t="n"/>
      <c r="B37" s="14" t="n"/>
      <c r="C37" s="14" t="n"/>
      <c r="D37" s="15" t="n"/>
      <c r="E37" s="14" t="n"/>
      <c r="F37" s="16" t="n"/>
      <c r="G37" s="17" t="n"/>
      <c r="H37" s="18" t="n"/>
      <c r="I37" s="4">
        <f>IF(OR(G37="",H37=""),"",ROUND(G37*(1+H37),2))</f>
        <v/>
      </c>
      <c r="J37" s="19" t="n"/>
      <c r="K37" s="16" t="n"/>
      <c r="L37" s="17" t="n"/>
      <c r="M37" s="4">
        <f>IF(A37="","",IF(J37="Annulé",0,MAX(IFERROR(I37,0)-IFERROR(L37,0),0)))</f>
        <v/>
      </c>
      <c r="N37" s="20">
        <f>IF(OR(A37="",F37=""),"",IF(AND(J37="Payé",K37&lt;&gt;""),K37-F37,Paramètres!$B$2-F37))</f>
        <v/>
      </c>
      <c r="O37" s="21">
        <f>IF(OR(A37="",F37="",M37=0),"",IF(F37&lt;Paramètres!$B$2,"En retard",IF(F37&lt;=Paramètres!$B$2+Paramètres!$B$3,"0 à 7 jours",IF(F37&lt;=Paramètres!$B$2+Paramètres!$B$4,"8 à 30 jours",IF(F37&lt;=Paramètres!$B$2+Paramètres!$B$5,"31 à 60 jours","Plus de 60 jours")))))</f>
        <v/>
      </c>
      <c r="P37" s="22">
        <f>IF(A37="","",IF(OR(B37="",C37="",D37="",F37="",G37="",H37="",J37=""),"Données incomplètes",IF(L37&gt;IFERROR(I37,0),"Montant décaissé supérieur au TTC",IF(AND(J37="Payé",M37&gt;Paramètres!$B$7),"Statut payé incohérent",IF(AND(M37&gt;0,F37&lt;Paramètres!$B$2,J37&lt;&gt;"Suspendu"),"Paiement en retard",IF(AND(M37&gt;=Paramètres!$B$6,F37&lt;=Paramètres!$B$2+Paramètres!$B$4),"Montant sensible à préparer",""))))))</f>
        <v/>
      </c>
      <c r="Q37" s="15" t="n"/>
    </row>
    <row r="38" ht="22" customHeight="1">
      <c r="A38" s="14" t="n"/>
      <c r="B38" s="14" t="n"/>
      <c r="C38" s="14" t="n"/>
      <c r="D38" s="15" t="n"/>
      <c r="E38" s="14" t="n"/>
      <c r="F38" s="16" t="n"/>
      <c r="G38" s="17" t="n"/>
      <c r="H38" s="18" t="n"/>
      <c r="I38" s="4">
        <f>IF(OR(G38="",H38=""),"",ROUND(G38*(1+H38),2))</f>
        <v/>
      </c>
      <c r="J38" s="19" t="n"/>
      <c r="K38" s="16" t="n"/>
      <c r="L38" s="17" t="n"/>
      <c r="M38" s="4">
        <f>IF(A38="","",IF(J38="Annulé",0,MAX(IFERROR(I38,0)-IFERROR(L38,0),0)))</f>
        <v/>
      </c>
      <c r="N38" s="20">
        <f>IF(OR(A38="",F38=""),"",IF(AND(J38="Payé",K38&lt;&gt;""),K38-F38,Paramètres!$B$2-F38))</f>
        <v/>
      </c>
      <c r="O38" s="21">
        <f>IF(OR(A38="",F38="",M38=0),"",IF(F38&lt;Paramètres!$B$2,"En retard",IF(F38&lt;=Paramètres!$B$2+Paramètres!$B$3,"0 à 7 jours",IF(F38&lt;=Paramètres!$B$2+Paramètres!$B$4,"8 à 30 jours",IF(F38&lt;=Paramètres!$B$2+Paramètres!$B$5,"31 à 60 jours","Plus de 60 jours")))))</f>
        <v/>
      </c>
      <c r="P38" s="22">
        <f>IF(A38="","",IF(OR(B38="",C38="",D38="",F38="",G38="",H38="",J38=""),"Données incomplètes",IF(L38&gt;IFERROR(I38,0),"Montant décaissé supérieur au TTC",IF(AND(J38="Payé",M38&gt;Paramètres!$B$7),"Statut payé incohérent",IF(AND(M38&gt;0,F38&lt;Paramètres!$B$2,J38&lt;&gt;"Suspendu"),"Paiement en retard",IF(AND(M38&gt;=Paramètres!$B$6,F38&lt;=Paramètres!$B$2+Paramètres!$B$4),"Montant sensible à préparer",""))))))</f>
        <v/>
      </c>
      <c r="Q38" s="15" t="n"/>
    </row>
    <row r="39" ht="22" customHeight="1">
      <c r="A39" s="14" t="n"/>
      <c r="B39" s="14" t="n"/>
      <c r="C39" s="14" t="n"/>
      <c r="D39" s="15" t="n"/>
      <c r="E39" s="14" t="n"/>
      <c r="F39" s="16" t="n"/>
      <c r="G39" s="17" t="n"/>
      <c r="H39" s="18" t="n"/>
      <c r="I39" s="4">
        <f>IF(OR(G39="",H39=""),"",ROUND(G39*(1+H39),2))</f>
        <v/>
      </c>
      <c r="J39" s="19" t="n"/>
      <c r="K39" s="16" t="n"/>
      <c r="L39" s="17" t="n"/>
      <c r="M39" s="4">
        <f>IF(A39="","",IF(J39="Annulé",0,MAX(IFERROR(I39,0)-IFERROR(L39,0),0)))</f>
        <v/>
      </c>
      <c r="N39" s="20">
        <f>IF(OR(A39="",F39=""),"",IF(AND(J39="Payé",K39&lt;&gt;""),K39-F39,Paramètres!$B$2-F39))</f>
        <v/>
      </c>
      <c r="O39" s="21">
        <f>IF(OR(A39="",F39="",M39=0),"",IF(F39&lt;Paramètres!$B$2,"En retard",IF(F39&lt;=Paramètres!$B$2+Paramètres!$B$3,"0 à 7 jours",IF(F39&lt;=Paramètres!$B$2+Paramètres!$B$4,"8 à 30 jours",IF(F39&lt;=Paramètres!$B$2+Paramètres!$B$5,"31 à 60 jours","Plus de 60 jours")))))</f>
        <v/>
      </c>
      <c r="P39" s="22">
        <f>IF(A39="","",IF(OR(B39="",C39="",D39="",F39="",G39="",H39="",J39=""),"Données incomplètes",IF(L39&gt;IFERROR(I39,0),"Montant décaissé supérieur au TTC",IF(AND(J39="Payé",M39&gt;Paramètres!$B$7),"Statut payé incohérent",IF(AND(M39&gt;0,F39&lt;Paramètres!$B$2,J39&lt;&gt;"Suspendu"),"Paiement en retard",IF(AND(M39&gt;=Paramètres!$B$6,F39&lt;=Paramètres!$B$2+Paramètres!$B$4),"Montant sensible à préparer",""))))))</f>
        <v/>
      </c>
      <c r="Q39" s="15" t="n"/>
    </row>
    <row r="40" ht="22" customHeight="1">
      <c r="A40" s="14" t="n"/>
      <c r="B40" s="14" t="n"/>
      <c r="C40" s="14" t="n"/>
      <c r="D40" s="15" t="n"/>
      <c r="E40" s="14" t="n"/>
      <c r="F40" s="16" t="n"/>
      <c r="G40" s="17" t="n"/>
      <c r="H40" s="18" t="n"/>
      <c r="I40" s="4">
        <f>IF(OR(G40="",H40=""),"",ROUND(G40*(1+H40),2))</f>
        <v/>
      </c>
      <c r="J40" s="19" t="n"/>
      <c r="K40" s="16" t="n"/>
      <c r="L40" s="17" t="n"/>
      <c r="M40" s="4">
        <f>IF(A40="","",IF(J40="Annulé",0,MAX(IFERROR(I40,0)-IFERROR(L40,0),0)))</f>
        <v/>
      </c>
      <c r="N40" s="20">
        <f>IF(OR(A40="",F40=""),"",IF(AND(J40="Payé",K40&lt;&gt;""),K40-F40,Paramètres!$B$2-F40))</f>
        <v/>
      </c>
      <c r="O40" s="21">
        <f>IF(OR(A40="",F40="",M40=0),"",IF(F40&lt;Paramètres!$B$2,"En retard",IF(F40&lt;=Paramètres!$B$2+Paramètres!$B$3,"0 à 7 jours",IF(F40&lt;=Paramètres!$B$2+Paramètres!$B$4,"8 à 30 jours",IF(F40&lt;=Paramètres!$B$2+Paramètres!$B$5,"31 à 60 jours","Plus de 60 jours")))))</f>
        <v/>
      </c>
      <c r="P40" s="22">
        <f>IF(A40="","",IF(OR(B40="",C40="",D40="",F40="",G40="",H40="",J40=""),"Données incomplètes",IF(L40&gt;IFERROR(I40,0),"Montant décaissé supérieur au TTC",IF(AND(J40="Payé",M40&gt;Paramètres!$B$7),"Statut payé incohérent",IF(AND(M40&gt;0,F40&lt;Paramètres!$B$2,J40&lt;&gt;"Suspendu"),"Paiement en retard",IF(AND(M40&gt;=Paramètres!$B$6,F40&lt;=Paramètres!$B$2+Paramètres!$B$4),"Montant sensible à préparer",""))))))</f>
        <v/>
      </c>
      <c r="Q40" s="15" t="n"/>
    </row>
    <row r="41" ht="22" customHeight="1">
      <c r="A41" s="14" t="n"/>
      <c r="B41" s="14" t="n"/>
      <c r="C41" s="14" t="n"/>
      <c r="D41" s="15" t="n"/>
      <c r="E41" s="14" t="n"/>
      <c r="F41" s="16" t="n"/>
      <c r="G41" s="17" t="n"/>
      <c r="H41" s="18" t="n"/>
      <c r="I41" s="4">
        <f>IF(OR(G41="",H41=""),"",ROUND(G41*(1+H41),2))</f>
        <v/>
      </c>
      <c r="J41" s="19" t="n"/>
      <c r="K41" s="16" t="n"/>
      <c r="L41" s="17" t="n"/>
      <c r="M41" s="4">
        <f>IF(A41="","",IF(J41="Annulé",0,MAX(IFERROR(I41,0)-IFERROR(L41,0),0)))</f>
        <v/>
      </c>
      <c r="N41" s="20">
        <f>IF(OR(A41="",F41=""),"",IF(AND(J41="Payé",K41&lt;&gt;""),K41-F41,Paramètres!$B$2-F41))</f>
        <v/>
      </c>
      <c r="O41" s="21">
        <f>IF(OR(A41="",F41="",M41=0),"",IF(F41&lt;Paramètres!$B$2,"En retard",IF(F41&lt;=Paramètres!$B$2+Paramètres!$B$3,"0 à 7 jours",IF(F41&lt;=Paramètres!$B$2+Paramètres!$B$4,"8 à 30 jours",IF(F41&lt;=Paramètres!$B$2+Paramètres!$B$5,"31 à 60 jours","Plus de 60 jours")))))</f>
        <v/>
      </c>
      <c r="P41" s="22">
        <f>IF(A41="","",IF(OR(B41="",C41="",D41="",F41="",G41="",H41="",J41=""),"Données incomplètes",IF(L41&gt;IFERROR(I41,0),"Montant décaissé supérieur au TTC",IF(AND(J41="Payé",M41&gt;Paramètres!$B$7),"Statut payé incohérent",IF(AND(M41&gt;0,F41&lt;Paramètres!$B$2,J41&lt;&gt;"Suspendu"),"Paiement en retard",IF(AND(M41&gt;=Paramètres!$B$6,F41&lt;=Paramètres!$B$2+Paramètres!$B$4),"Montant sensible à préparer",""))))))</f>
        <v/>
      </c>
      <c r="Q41" s="15" t="n"/>
    </row>
    <row r="42" ht="22" customHeight="1">
      <c r="A42" s="14" t="n"/>
      <c r="B42" s="14" t="n"/>
      <c r="C42" s="14" t="n"/>
      <c r="D42" s="15" t="n"/>
      <c r="E42" s="14" t="n"/>
      <c r="F42" s="16" t="n"/>
      <c r="G42" s="17" t="n"/>
      <c r="H42" s="18" t="n"/>
      <c r="I42" s="4">
        <f>IF(OR(G42="",H42=""),"",ROUND(G42*(1+H42),2))</f>
        <v/>
      </c>
      <c r="J42" s="19" t="n"/>
      <c r="K42" s="16" t="n"/>
      <c r="L42" s="17" t="n"/>
      <c r="M42" s="4">
        <f>IF(A42="","",IF(J42="Annulé",0,MAX(IFERROR(I42,0)-IFERROR(L42,0),0)))</f>
        <v/>
      </c>
      <c r="N42" s="20">
        <f>IF(OR(A42="",F42=""),"",IF(AND(J42="Payé",K42&lt;&gt;""),K42-F42,Paramètres!$B$2-F42))</f>
        <v/>
      </c>
      <c r="O42" s="21">
        <f>IF(OR(A42="",F42="",M42=0),"",IF(F42&lt;Paramètres!$B$2,"En retard",IF(F42&lt;=Paramètres!$B$2+Paramètres!$B$3,"0 à 7 jours",IF(F42&lt;=Paramètres!$B$2+Paramètres!$B$4,"8 à 30 jours",IF(F42&lt;=Paramètres!$B$2+Paramètres!$B$5,"31 à 60 jours","Plus de 60 jours")))))</f>
        <v/>
      </c>
      <c r="P42" s="22">
        <f>IF(A42="","",IF(OR(B42="",C42="",D42="",F42="",G42="",H42="",J42=""),"Données incomplètes",IF(L42&gt;IFERROR(I42,0),"Montant décaissé supérieur au TTC",IF(AND(J42="Payé",M42&gt;Paramètres!$B$7),"Statut payé incohérent",IF(AND(M42&gt;0,F42&lt;Paramètres!$B$2,J42&lt;&gt;"Suspendu"),"Paiement en retard",IF(AND(M42&gt;=Paramètres!$B$6,F42&lt;=Paramètres!$B$2+Paramètres!$B$4),"Montant sensible à préparer",""))))))</f>
        <v/>
      </c>
      <c r="Q42" s="15" t="n"/>
    </row>
    <row r="43" ht="22" customHeight="1">
      <c r="A43" s="14" t="n"/>
      <c r="B43" s="14" t="n"/>
      <c r="C43" s="14" t="n"/>
      <c r="D43" s="15" t="n"/>
      <c r="E43" s="14" t="n"/>
      <c r="F43" s="16" t="n"/>
      <c r="G43" s="17" t="n"/>
      <c r="H43" s="18" t="n"/>
      <c r="I43" s="4">
        <f>IF(OR(G43="",H43=""),"",ROUND(G43*(1+H43),2))</f>
        <v/>
      </c>
      <c r="J43" s="19" t="n"/>
      <c r="K43" s="16" t="n"/>
      <c r="L43" s="17" t="n"/>
      <c r="M43" s="4">
        <f>IF(A43="","",IF(J43="Annulé",0,MAX(IFERROR(I43,0)-IFERROR(L43,0),0)))</f>
        <v/>
      </c>
      <c r="N43" s="20">
        <f>IF(OR(A43="",F43=""),"",IF(AND(J43="Payé",K43&lt;&gt;""),K43-F43,Paramètres!$B$2-F43))</f>
        <v/>
      </c>
      <c r="O43" s="21">
        <f>IF(OR(A43="",F43="",M43=0),"",IF(F43&lt;Paramètres!$B$2,"En retard",IF(F43&lt;=Paramètres!$B$2+Paramètres!$B$3,"0 à 7 jours",IF(F43&lt;=Paramètres!$B$2+Paramètres!$B$4,"8 à 30 jours",IF(F43&lt;=Paramètres!$B$2+Paramètres!$B$5,"31 à 60 jours","Plus de 60 jours")))))</f>
        <v/>
      </c>
      <c r="P43" s="22">
        <f>IF(A43="","",IF(OR(B43="",C43="",D43="",F43="",G43="",H43="",J43=""),"Données incomplètes",IF(L43&gt;IFERROR(I43,0),"Montant décaissé supérieur au TTC",IF(AND(J43="Payé",M43&gt;Paramètres!$B$7),"Statut payé incohérent",IF(AND(M43&gt;0,F43&lt;Paramètres!$B$2,J43&lt;&gt;"Suspendu"),"Paiement en retard",IF(AND(M43&gt;=Paramètres!$B$6,F43&lt;=Paramètres!$B$2+Paramètres!$B$4),"Montant sensible à préparer",""))))))</f>
        <v/>
      </c>
      <c r="Q43" s="15" t="n"/>
    </row>
    <row r="44" ht="22" customHeight="1">
      <c r="A44" s="14" t="n"/>
      <c r="B44" s="14" t="n"/>
      <c r="C44" s="14" t="n"/>
      <c r="D44" s="15" t="n"/>
      <c r="E44" s="14" t="n"/>
      <c r="F44" s="16" t="n"/>
      <c r="G44" s="17" t="n"/>
      <c r="H44" s="18" t="n"/>
      <c r="I44" s="4">
        <f>IF(OR(G44="",H44=""),"",ROUND(G44*(1+H44),2))</f>
        <v/>
      </c>
      <c r="J44" s="19" t="n"/>
      <c r="K44" s="16" t="n"/>
      <c r="L44" s="17" t="n"/>
      <c r="M44" s="4">
        <f>IF(A44="","",IF(J44="Annulé",0,MAX(IFERROR(I44,0)-IFERROR(L44,0),0)))</f>
        <v/>
      </c>
      <c r="N44" s="20">
        <f>IF(OR(A44="",F44=""),"",IF(AND(J44="Payé",K44&lt;&gt;""),K44-F44,Paramètres!$B$2-F44))</f>
        <v/>
      </c>
      <c r="O44" s="21">
        <f>IF(OR(A44="",F44="",M44=0),"",IF(F44&lt;Paramètres!$B$2,"En retard",IF(F44&lt;=Paramètres!$B$2+Paramètres!$B$3,"0 à 7 jours",IF(F44&lt;=Paramètres!$B$2+Paramètres!$B$4,"8 à 30 jours",IF(F44&lt;=Paramètres!$B$2+Paramètres!$B$5,"31 à 60 jours","Plus de 60 jours")))))</f>
        <v/>
      </c>
      <c r="P44" s="22">
        <f>IF(A44="","",IF(OR(B44="",C44="",D44="",F44="",G44="",H44="",J44=""),"Données incomplètes",IF(L44&gt;IFERROR(I44,0),"Montant décaissé supérieur au TTC",IF(AND(J44="Payé",M44&gt;Paramètres!$B$7),"Statut payé incohérent",IF(AND(M44&gt;0,F44&lt;Paramètres!$B$2,J44&lt;&gt;"Suspendu"),"Paiement en retard",IF(AND(M44&gt;=Paramètres!$B$6,F44&lt;=Paramètres!$B$2+Paramètres!$B$4),"Montant sensible à préparer",""))))))</f>
        <v/>
      </c>
      <c r="Q44" s="15" t="n"/>
    </row>
    <row r="45" ht="22" customHeight="1">
      <c r="A45" s="14" t="n"/>
      <c r="B45" s="14" t="n"/>
      <c r="C45" s="14" t="n"/>
      <c r="D45" s="15" t="n"/>
      <c r="E45" s="14" t="n"/>
      <c r="F45" s="16" t="n"/>
      <c r="G45" s="17" t="n"/>
      <c r="H45" s="18" t="n"/>
      <c r="I45" s="4">
        <f>IF(OR(G45="",H45=""),"",ROUND(G45*(1+H45),2))</f>
        <v/>
      </c>
      <c r="J45" s="19" t="n"/>
      <c r="K45" s="16" t="n"/>
      <c r="L45" s="17" t="n"/>
      <c r="M45" s="4">
        <f>IF(A45="","",IF(J45="Annulé",0,MAX(IFERROR(I45,0)-IFERROR(L45,0),0)))</f>
        <v/>
      </c>
      <c r="N45" s="20">
        <f>IF(OR(A45="",F45=""),"",IF(AND(J45="Payé",K45&lt;&gt;""),K45-F45,Paramètres!$B$2-F45))</f>
        <v/>
      </c>
      <c r="O45" s="21">
        <f>IF(OR(A45="",F45="",M45=0),"",IF(F45&lt;Paramètres!$B$2,"En retard",IF(F45&lt;=Paramètres!$B$2+Paramètres!$B$3,"0 à 7 jours",IF(F45&lt;=Paramètres!$B$2+Paramètres!$B$4,"8 à 30 jours",IF(F45&lt;=Paramètres!$B$2+Paramètres!$B$5,"31 à 60 jours","Plus de 60 jours")))))</f>
        <v/>
      </c>
      <c r="P45" s="22">
        <f>IF(A45="","",IF(OR(B45="",C45="",D45="",F45="",G45="",H45="",J45=""),"Données incomplètes",IF(L45&gt;IFERROR(I45,0),"Montant décaissé supérieur au TTC",IF(AND(J45="Payé",M45&gt;Paramètres!$B$7),"Statut payé incohérent",IF(AND(M45&gt;0,F45&lt;Paramètres!$B$2,J45&lt;&gt;"Suspendu"),"Paiement en retard",IF(AND(M45&gt;=Paramètres!$B$6,F45&lt;=Paramètres!$B$2+Paramètres!$B$4),"Montant sensible à préparer",""))))))</f>
        <v/>
      </c>
      <c r="Q45" s="15" t="n"/>
    </row>
    <row r="46" ht="22" customHeight="1">
      <c r="A46" s="14" t="n"/>
      <c r="B46" s="14" t="n"/>
      <c r="C46" s="14" t="n"/>
      <c r="D46" s="15" t="n"/>
      <c r="E46" s="14" t="n"/>
      <c r="F46" s="16" t="n"/>
      <c r="G46" s="17" t="n"/>
      <c r="H46" s="18" t="n"/>
      <c r="I46" s="4">
        <f>IF(OR(G46="",H46=""),"",ROUND(G46*(1+H46),2))</f>
        <v/>
      </c>
      <c r="J46" s="19" t="n"/>
      <c r="K46" s="16" t="n"/>
      <c r="L46" s="17" t="n"/>
      <c r="M46" s="4">
        <f>IF(A46="","",IF(J46="Annulé",0,MAX(IFERROR(I46,0)-IFERROR(L46,0),0)))</f>
        <v/>
      </c>
      <c r="N46" s="20">
        <f>IF(OR(A46="",F46=""),"",IF(AND(J46="Payé",K46&lt;&gt;""),K46-F46,Paramètres!$B$2-F46))</f>
        <v/>
      </c>
      <c r="O46" s="21">
        <f>IF(OR(A46="",F46="",M46=0),"",IF(F46&lt;Paramètres!$B$2,"En retard",IF(F46&lt;=Paramètres!$B$2+Paramètres!$B$3,"0 à 7 jours",IF(F46&lt;=Paramètres!$B$2+Paramètres!$B$4,"8 à 30 jours",IF(F46&lt;=Paramètres!$B$2+Paramètres!$B$5,"31 à 60 jours","Plus de 60 jours")))))</f>
        <v/>
      </c>
      <c r="P46" s="22">
        <f>IF(A46="","",IF(OR(B46="",C46="",D46="",F46="",G46="",H46="",J46=""),"Données incomplètes",IF(L46&gt;IFERROR(I46,0),"Montant décaissé supérieur au TTC",IF(AND(J46="Payé",M46&gt;Paramètres!$B$7),"Statut payé incohérent",IF(AND(M46&gt;0,F46&lt;Paramètres!$B$2,J46&lt;&gt;"Suspendu"),"Paiement en retard",IF(AND(M46&gt;=Paramètres!$B$6,F46&lt;=Paramètres!$B$2+Paramètres!$B$4),"Montant sensible à préparer",""))))))</f>
        <v/>
      </c>
      <c r="Q46" s="15" t="n"/>
    </row>
    <row r="47" ht="22" customHeight="1">
      <c r="A47" s="14" t="n"/>
      <c r="B47" s="14" t="n"/>
      <c r="C47" s="14" t="n"/>
      <c r="D47" s="15" t="n"/>
      <c r="E47" s="14" t="n"/>
      <c r="F47" s="16" t="n"/>
      <c r="G47" s="17" t="n"/>
      <c r="H47" s="18" t="n"/>
      <c r="I47" s="4">
        <f>IF(OR(G47="",H47=""),"",ROUND(G47*(1+H47),2))</f>
        <v/>
      </c>
      <c r="J47" s="19" t="n"/>
      <c r="K47" s="16" t="n"/>
      <c r="L47" s="17" t="n"/>
      <c r="M47" s="4">
        <f>IF(A47="","",IF(J47="Annulé",0,MAX(IFERROR(I47,0)-IFERROR(L47,0),0)))</f>
        <v/>
      </c>
      <c r="N47" s="20">
        <f>IF(OR(A47="",F47=""),"",IF(AND(J47="Payé",K47&lt;&gt;""),K47-F47,Paramètres!$B$2-F47))</f>
        <v/>
      </c>
      <c r="O47" s="21">
        <f>IF(OR(A47="",F47="",M47=0),"",IF(F47&lt;Paramètres!$B$2,"En retard",IF(F47&lt;=Paramètres!$B$2+Paramètres!$B$3,"0 à 7 jours",IF(F47&lt;=Paramètres!$B$2+Paramètres!$B$4,"8 à 30 jours",IF(F47&lt;=Paramètres!$B$2+Paramètres!$B$5,"31 à 60 jours","Plus de 60 jours")))))</f>
        <v/>
      </c>
      <c r="P47" s="22">
        <f>IF(A47="","",IF(OR(B47="",C47="",D47="",F47="",G47="",H47="",J47=""),"Données incomplètes",IF(L47&gt;IFERROR(I47,0),"Montant décaissé supérieur au TTC",IF(AND(J47="Payé",M47&gt;Paramètres!$B$7),"Statut payé incohérent",IF(AND(M47&gt;0,F47&lt;Paramètres!$B$2,J47&lt;&gt;"Suspendu"),"Paiement en retard",IF(AND(M47&gt;=Paramètres!$B$6,F47&lt;=Paramètres!$B$2+Paramètres!$B$4),"Montant sensible à préparer",""))))))</f>
        <v/>
      </c>
      <c r="Q47" s="15" t="n"/>
    </row>
    <row r="48" ht="22" customHeight="1">
      <c r="A48" s="14" t="n"/>
      <c r="B48" s="14" t="n"/>
      <c r="C48" s="14" t="n"/>
      <c r="D48" s="15" t="n"/>
      <c r="E48" s="14" t="n"/>
      <c r="F48" s="16" t="n"/>
      <c r="G48" s="17" t="n"/>
      <c r="H48" s="18" t="n"/>
      <c r="I48" s="4">
        <f>IF(OR(G48="",H48=""),"",ROUND(G48*(1+H48),2))</f>
        <v/>
      </c>
      <c r="J48" s="19" t="n"/>
      <c r="K48" s="16" t="n"/>
      <c r="L48" s="17" t="n"/>
      <c r="M48" s="4">
        <f>IF(A48="","",IF(J48="Annulé",0,MAX(IFERROR(I48,0)-IFERROR(L48,0),0)))</f>
        <v/>
      </c>
      <c r="N48" s="20">
        <f>IF(OR(A48="",F48=""),"",IF(AND(J48="Payé",K48&lt;&gt;""),K48-F48,Paramètres!$B$2-F48))</f>
        <v/>
      </c>
      <c r="O48" s="21">
        <f>IF(OR(A48="",F48="",M48=0),"",IF(F48&lt;Paramètres!$B$2,"En retard",IF(F48&lt;=Paramètres!$B$2+Paramètres!$B$3,"0 à 7 jours",IF(F48&lt;=Paramètres!$B$2+Paramètres!$B$4,"8 à 30 jours",IF(F48&lt;=Paramètres!$B$2+Paramètres!$B$5,"31 à 60 jours","Plus de 60 jours")))))</f>
        <v/>
      </c>
      <c r="P48" s="22">
        <f>IF(A48="","",IF(OR(B48="",C48="",D48="",F48="",G48="",H48="",J48=""),"Données incomplètes",IF(L48&gt;IFERROR(I48,0),"Montant décaissé supérieur au TTC",IF(AND(J48="Payé",M48&gt;Paramètres!$B$7),"Statut payé incohérent",IF(AND(M48&gt;0,F48&lt;Paramètres!$B$2,J48&lt;&gt;"Suspendu"),"Paiement en retard",IF(AND(M48&gt;=Paramètres!$B$6,F48&lt;=Paramètres!$B$2+Paramètres!$B$4),"Montant sensible à préparer",""))))))</f>
        <v/>
      </c>
      <c r="Q48" s="15" t="n"/>
    </row>
    <row r="49" ht="22" customHeight="1">
      <c r="A49" s="14" t="n"/>
      <c r="B49" s="14" t="n"/>
      <c r="C49" s="14" t="n"/>
      <c r="D49" s="15" t="n"/>
      <c r="E49" s="14" t="n"/>
      <c r="F49" s="16" t="n"/>
      <c r="G49" s="17" t="n"/>
      <c r="H49" s="18" t="n"/>
      <c r="I49" s="4">
        <f>IF(OR(G49="",H49=""),"",ROUND(G49*(1+H49),2))</f>
        <v/>
      </c>
      <c r="J49" s="19" t="n"/>
      <c r="K49" s="16" t="n"/>
      <c r="L49" s="17" t="n"/>
      <c r="M49" s="4">
        <f>IF(A49="","",IF(J49="Annulé",0,MAX(IFERROR(I49,0)-IFERROR(L49,0),0)))</f>
        <v/>
      </c>
      <c r="N49" s="20">
        <f>IF(OR(A49="",F49=""),"",IF(AND(J49="Payé",K49&lt;&gt;""),K49-F49,Paramètres!$B$2-F49))</f>
        <v/>
      </c>
      <c r="O49" s="21">
        <f>IF(OR(A49="",F49="",M49=0),"",IF(F49&lt;Paramètres!$B$2,"En retard",IF(F49&lt;=Paramètres!$B$2+Paramètres!$B$3,"0 à 7 jours",IF(F49&lt;=Paramètres!$B$2+Paramètres!$B$4,"8 à 30 jours",IF(F49&lt;=Paramètres!$B$2+Paramètres!$B$5,"31 à 60 jours","Plus de 60 jours")))))</f>
        <v/>
      </c>
      <c r="P49" s="22">
        <f>IF(A49="","",IF(OR(B49="",C49="",D49="",F49="",G49="",H49="",J49=""),"Données incomplètes",IF(L49&gt;IFERROR(I49,0),"Montant décaissé supérieur au TTC",IF(AND(J49="Payé",M49&gt;Paramètres!$B$7),"Statut payé incohérent",IF(AND(M49&gt;0,F49&lt;Paramètres!$B$2,J49&lt;&gt;"Suspendu"),"Paiement en retard",IF(AND(M49&gt;=Paramètres!$B$6,F49&lt;=Paramètres!$B$2+Paramètres!$B$4),"Montant sensible à préparer",""))))))</f>
        <v/>
      </c>
      <c r="Q49" s="15" t="n"/>
    </row>
    <row r="50" ht="22" customHeight="1">
      <c r="A50" s="14" t="n"/>
      <c r="B50" s="14" t="n"/>
      <c r="C50" s="14" t="n"/>
      <c r="D50" s="15" t="n"/>
      <c r="E50" s="14" t="n"/>
      <c r="F50" s="16" t="n"/>
      <c r="G50" s="17" t="n"/>
      <c r="H50" s="18" t="n"/>
      <c r="I50" s="4">
        <f>IF(OR(G50="",H50=""),"",ROUND(G50*(1+H50),2))</f>
        <v/>
      </c>
      <c r="J50" s="19" t="n"/>
      <c r="K50" s="16" t="n"/>
      <c r="L50" s="17" t="n"/>
      <c r="M50" s="4">
        <f>IF(A50="","",IF(J50="Annulé",0,MAX(IFERROR(I50,0)-IFERROR(L50,0),0)))</f>
        <v/>
      </c>
      <c r="N50" s="20">
        <f>IF(OR(A50="",F50=""),"",IF(AND(J50="Payé",K50&lt;&gt;""),K50-F50,Paramètres!$B$2-F50))</f>
        <v/>
      </c>
      <c r="O50" s="21">
        <f>IF(OR(A50="",F50="",M50=0),"",IF(F50&lt;Paramètres!$B$2,"En retard",IF(F50&lt;=Paramètres!$B$2+Paramètres!$B$3,"0 à 7 jours",IF(F50&lt;=Paramètres!$B$2+Paramètres!$B$4,"8 à 30 jours",IF(F50&lt;=Paramètres!$B$2+Paramètres!$B$5,"31 à 60 jours","Plus de 60 jours")))))</f>
        <v/>
      </c>
      <c r="P50" s="22">
        <f>IF(A50="","",IF(OR(B50="",C50="",D50="",F50="",G50="",H50="",J50=""),"Données incomplètes",IF(L50&gt;IFERROR(I50,0),"Montant décaissé supérieur au TTC",IF(AND(J50="Payé",M50&gt;Paramètres!$B$7),"Statut payé incohérent",IF(AND(M50&gt;0,F50&lt;Paramètres!$B$2,J50&lt;&gt;"Suspendu"),"Paiement en retard",IF(AND(M50&gt;=Paramètres!$B$6,F50&lt;=Paramètres!$B$2+Paramètres!$B$4),"Montant sensible à préparer",""))))))</f>
        <v/>
      </c>
      <c r="Q50" s="15" t="n"/>
    </row>
    <row r="51" ht="22" customHeight="1">
      <c r="A51" s="14" t="n"/>
      <c r="B51" s="14" t="n"/>
      <c r="C51" s="14" t="n"/>
      <c r="D51" s="15" t="n"/>
      <c r="E51" s="14" t="n"/>
      <c r="F51" s="16" t="n"/>
      <c r="G51" s="17" t="n"/>
      <c r="H51" s="18" t="n"/>
      <c r="I51" s="4">
        <f>IF(OR(G51="",H51=""),"",ROUND(G51*(1+H51),2))</f>
        <v/>
      </c>
      <c r="J51" s="19" t="n"/>
      <c r="K51" s="16" t="n"/>
      <c r="L51" s="17" t="n"/>
      <c r="M51" s="4">
        <f>IF(A51="","",IF(J51="Annulé",0,MAX(IFERROR(I51,0)-IFERROR(L51,0),0)))</f>
        <v/>
      </c>
      <c r="N51" s="20">
        <f>IF(OR(A51="",F51=""),"",IF(AND(J51="Payé",K51&lt;&gt;""),K51-F51,Paramètres!$B$2-F51))</f>
        <v/>
      </c>
      <c r="O51" s="21">
        <f>IF(OR(A51="",F51="",M51=0),"",IF(F51&lt;Paramètres!$B$2,"En retard",IF(F51&lt;=Paramètres!$B$2+Paramètres!$B$3,"0 à 7 jours",IF(F51&lt;=Paramètres!$B$2+Paramètres!$B$4,"8 à 30 jours",IF(F51&lt;=Paramètres!$B$2+Paramètres!$B$5,"31 à 60 jours","Plus de 60 jours")))))</f>
        <v/>
      </c>
      <c r="P51" s="22">
        <f>IF(A51="","",IF(OR(B51="",C51="",D51="",F51="",G51="",H51="",J51=""),"Données incomplètes",IF(L51&gt;IFERROR(I51,0),"Montant décaissé supérieur au TTC",IF(AND(J51="Payé",M51&gt;Paramètres!$B$7),"Statut payé incohérent",IF(AND(M51&gt;0,F51&lt;Paramètres!$B$2,J51&lt;&gt;"Suspendu"),"Paiement en retard",IF(AND(M51&gt;=Paramètres!$B$6,F51&lt;=Paramètres!$B$2+Paramètres!$B$4),"Montant sensible à préparer",""))))))</f>
        <v/>
      </c>
      <c r="Q51" s="15" t="n"/>
    </row>
    <row r="52" ht="22" customHeight="1">
      <c r="A52" s="14" t="n"/>
      <c r="B52" s="14" t="n"/>
      <c r="C52" s="14" t="n"/>
      <c r="D52" s="15" t="n"/>
      <c r="E52" s="14" t="n"/>
      <c r="F52" s="16" t="n"/>
      <c r="G52" s="17" t="n"/>
      <c r="H52" s="18" t="n"/>
      <c r="I52" s="4">
        <f>IF(OR(G52="",H52=""),"",ROUND(G52*(1+H52),2))</f>
        <v/>
      </c>
      <c r="J52" s="19" t="n"/>
      <c r="K52" s="16" t="n"/>
      <c r="L52" s="17" t="n"/>
      <c r="M52" s="4">
        <f>IF(A52="","",IF(J52="Annulé",0,MAX(IFERROR(I52,0)-IFERROR(L52,0),0)))</f>
        <v/>
      </c>
      <c r="N52" s="20">
        <f>IF(OR(A52="",F52=""),"",IF(AND(J52="Payé",K52&lt;&gt;""),K52-F52,Paramètres!$B$2-F52))</f>
        <v/>
      </c>
      <c r="O52" s="21">
        <f>IF(OR(A52="",F52="",M52=0),"",IF(F52&lt;Paramètres!$B$2,"En retard",IF(F52&lt;=Paramètres!$B$2+Paramètres!$B$3,"0 à 7 jours",IF(F52&lt;=Paramètres!$B$2+Paramètres!$B$4,"8 à 30 jours",IF(F52&lt;=Paramètres!$B$2+Paramètres!$B$5,"31 à 60 jours","Plus de 60 jours")))))</f>
        <v/>
      </c>
      <c r="P52" s="22">
        <f>IF(A52="","",IF(OR(B52="",C52="",D52="",F52="",G52="",H52="",J52=""),"Données incomplètes",IF(L52&gt;IFERROR(I52,0),"Montant décaissé supérieur au TTC",IF(AND(J52="Payé",M52&gt;Paramètres!$B$7),"Statut payé incohérent",IF(AND(M52&gt;0,F52&lt;Paramètres!$B$2,J52&lt;&gt;"Suspendu"),"Paiement en retard",IF(AND(M52&gt;=Paramètres!$B$6,F52&lt;=Paramètres!$B$2+Paramètres!$B$4),"Montant sensible à préparer",""))))))</f>
        <v/>
      </c>
      <c r="Q52" s="15" t="n"/>
    </row>
    <row r="53" ht="22" customHeight="1">
      <c r="A53" s="14" t="n"/>
      <c r="B53" s="14" t="n"/>
      <c r="C53" s="14" t="n"/>
      <c r="D53" s="15" t="n"/>
      <c r="E53" s="14" t="n"/>
      <c r="F53" s="16" t="n"/>
      <c r="G53" s="17" t="n"/>
      <c r="H53" s="18" t="n"/>
      <c r="I53" s="4">
        <f>IF(OR(G53="",H53=""),"",ROUND(G53*(1+H53),2))</f>
        <v/>
      </c>
      <c r="J53" s="19" t="n"/>
      <c r="K53" s="16" t="n"/>
      <c r="L53" s="17" t="n"/>
      <c r="M53" s="4">
        <f>IF(A53="","",IF(J53="Annulé",0,MAX(IFERROR(I53,0)-IFERROR(L53,0),0)))</f>
        <v/>
      </c>
      <c r="N53" s="20">
        <f>IF(OR(A53="",F53=""),"",IF(AND(J53="Payé",K53&lt;&gt;""),K53-F53,Paramètres!$B$2-F53))</f>
        <v/>
      </c>
      <c r="O53" s="21">
        <f>IF(OR(A53="",F53="",M53=0),"",IF(F53&lt;Paramètres!$B$2,"En retard",IF(F53&lt;=Paramètres!$B$2+Paramètres!$B$3,"0 à 7 jours",IF(F53&lt;=Paramètres!$B$2+Paramètres!$B$4,"8 à 30 jours",IF(F53&lt;=Paramètres!$B$2+Paramètres!$B$5,"31 à 60 jours","Plus de 60 jours")))))</f>
        <v/>
      </c>
      <c r="P53" s="22">
        <f>IF(A53="","",IF(OR(B53="",C53="",D53="",F53="",G53="",H53="",J53=""),"Données incomplètes",IF(L53&gt;IFERROR(I53,0),"Montant décaissé supérieur au TTC",IF(AND(J53="Payé",M53&gt;Paramètres!$B$7),"Statut payé incohérent",IF(AND(M53&gt;0,F53&lt;Paramètres!$B$2,J53&lt;&gt;"Suspendu"),"Paiement en retard",IF(AND(M53&gt;=Paramètres!$B$6,F53&lt;=Paramètres!$B$2+Paramètres!$B$4),"Montant sensible à préparer",""))))))</f>
        <v/>
      </c>
      <c r="Q53" s="15" t="n"/>
    </row>
    <row r="54" ht="22" customHeight="1">
      <c r="A54" s="14" t="n"/>
      <c r="B54" s="14" t="n"/>
      <c r="C54" s="14" t="n"/>
      <c r="D54" s="15" t="n"/>
      <c r="E54" s="14" t="n"/>
      <c r="F54" s="16" t="n"/>
      <c r="G54" s="17" t="n"/>
      <c r="H54" s="18" t="n"/>
      <c r="I54" s="4">
        <f>IF(OR(G54="",H54=""),"",ROUND(G54*(1+H54),2))</f>
        <v/>
      </c>
      <c r="J54" s="19" t="n"/>
      <c r="K54" s="16" t="n"/>
      <c r="L54" s="17" t="n"/>
      <c r="M54" s="4">
        <f>IF(A54="","",IF(J54="Annulé",0,MAX(IFERROR(I54,0)-IFERROR(L54,0),0)))</f>
        <v/>
      </c>
      <c r="N54" s="20">
        <f>IF(OR(A54="",F54=""),"",IF(AND(J54="Payé",K54&lt;&gt;""),K54-F54,Paramètres!$B$2-F54))</f>
        <v/>
      </c>
      <c r="O54" s="21">
        <f>IF(OR(A54="",F54="",M54=0),"",IF(F54&lt;Paramètres!$B$2,"En retard",IF(F54&lt;=Paramètres!$B$2+Paramètres!$B$3,"0 à 7 jours",IF(F54&lt;=Paramètres!$B$2+Paramètres!$B$4,"8 à 30 jours",IF(F54&lt;=Paramètres!$B$2+Paramètres!$B$5,"31 à 60 jours","Plus de 60 jours")))))</f>
        <v/>
      </c>
      <c r="P54" s="22">
        <f>IF(A54="","",IF(OR(B54="",C54="",D54="",F54="",G54="",H54="",J54=""),"Données incomplètes",IF(L54&gt;IFERROR(I54,0),"Montant décaissé supérieur au TTC",IF(AND(J54="Payé",M54&gt;Paramètres!$B$7),"Statut payé incohérent",IF(AND(M54&gt;0,F54&lt;Paramètres!$B$2,J54&lt;&gt;"Suspendu"),"Paiement en retard",IF(AND(M54&gt;=Paramètres!$B$6,F54&lt;=Paramètres!$B$2+Paramètres!$B$4),"Montant sensible à préparer",""))))))</f>
        <v/>
      </c>
      <c r="Q54" s="15" t="n"/>
    </row>
    <row r="55" ht="22" customHeight="1">
      <c r="A55" s="14" t="n"/>
      <c r="B55" s="14" t="n"/>
      <c r="C55" s="14" t="n"/>
      <c r="D55" s="15" t="n"/>
      <c r="E55" s="14" t="n"/>
      <c r="F55" s="16" t="n"/>
      <c r="G55" s="17" t="n"/>
      <c r="H55" s="18" t="n"/>
      <c r="I55" s="4">
        <f>IF(OR(G55="",H55=""),"",ROUND(G55*(1+H55),2))</f>
        <v/>
      </c>
      <c r="J55" s="19" t="n"/>
      <c r="K55" s="16" t="n"/>
      <c r="L55" s="17" t="n"/>
      <c r="M55" s="4">
        <f>IF(A55="","",IF(J55="Annulé",0,MAX(IFERROR(I55,0)-IFERROR(L55,0),0)))</f>
        <v/>
      </c>
      <c r="N55" s="20">
        <f>IF(OR(A55="",F55=""),"",IF(AND(J55="Payé",K55&lt;&gt;""),K55-F55,Paramètres!$B$2-F55))</f>
        <v/>
      </c>
      <c r="O55" s="21">
        <f>IF(OR(A55="",F55="",M55=0),"",IF(F55&lt;Paramètres!$B$2,"En retard",IF(F55&lt;=Paramètres!$B$2+Paramètres!$B$3,"0 à 7 jours",IF(F55&lt;=Paramètres!$B$2+Paramètres!$B$4,"8 à 30 jours",IF(F55&lt;=Paramètres!$B$2+Paramètres!$B$5,"31 à 60 jours","Plus de 60 jours")))))</f>
        <v/>
      </c>
      <c r="P55" s="22">
        <f>IF(A55="","",IF(OR(B55="",C55="",D55="",F55="",G55="",H55="",J55=""),"Données incomplètes",IF(L55&gt;IFERROR(I55,0),"Montant décaissé supérieur au TTC",IF(AND(J55="Payé",M55&gt;Paramètres!$B$7),"Statut payé incohérent",IF(AND(M55&gt;0,F55&lt;Paramètres!$B$2,J55&lt;&gt;"Suspendu"),"Paiement en retard",IF(AND(M55&gt;=Paramètres!$B$6,F55&lt;=Paramètres!$B$2+Paramètres!$B$4),"Montant sensible à préparer",""))))))</f>
        <v/>
      </c>
      <c r="Q55" s="15" t="n"/>
    </row>
    <row r="56" ht="22" customHeight="1">
      <c r="A56" s="14" t="n"/>
      <c r="B56" s="14" t="n"/>
      <c r="C56" s="14" t="n"/>
      <c r="D56" s="15" t="n"/>
      <c r="E56" s="14" t="n"/>
      <c r="F56" s="16" t="n"/>
      <c r="G56" s="17" t="n"/>
      <c r="H56" s="18" t="n"/>
      <c r="I56" s="4">
        <f>IF(OR(G56="",H56=""),"",ROUND(G56*(1+H56),2))</f>
        <v/>
      </c>
      <c r="J56" s="19" t="n"/>
      <c r="K56" s="16" t="n"/>
      <c r="L56" s="17" t="n"/>
      <c r="M56" s="4">
        <f>IF(A56="","",IF(J56="Annulé",0,MAX(IFERROR(I56,0)-IFERROR(L56,0),0)))</f>
        <v/>
      </c>
      <c r="N56" s="20">
        <f>IF(OR(A56="",F56=""),"",IF(AND(J56="Payé",K56&lt;&gt;""),K56-F56,Paramètres!$B$2-F56))</f>
        <v/>
      </c>
      <c r="O56" s="21">
        <f>IF(OR(A56="",F56="",M56=0),"",IF(F56&lt;Paramètres!$B$2,"En retard",IF(F56&lt;=Paramètres!$B$2+Paramètres!$B$3,"0 à 7 jours",IF(F56&lt;=Paramètres!$B$2+Paramètres!$B$4,"8 à 30 jours",IF(F56&lt;=Paramètres!$B$2+Paramètres!$B$5,"31 à 60 jours","Plus de 60 jours")))))</f>
        <v/>
      </c>
      <c r="P56" s="22">
        <f>IF(A56="","",IF(OR(B56="",C56="",D56="",F56="",G56="",H56="",J56=""),"Données incomplètes",IF(L56&gt;IFERROR(I56,0),"Montant décaissé supérieur au TTC",IF(AND(J56="Payé",M56&gt;Paramètres!$B$7),"Statut payé incohérent",IF(AND(M56&gt;0,F56&lt;Paramètres!$B$2,J56&lt;&gt;"Suspendu"),"Paiement en retard",IF(AND(M56&gt;=Paramètres!$B$6,F56&lt;=Paramètres!$B$2+Paramètres!$B$4),"Montant sensible à préparer",""))))))</f>
        <v/>
      </c>
      <c r="Q56" s="15" t="n"/>
    </row>
    <row r="57" ht="22" customHeight="1">
      <c r="A57" s="14" t="n"/>
      <c r="B57" s="14" t="n"/>
      <c r="C57" s="14" t="n"/>
      <c r="D57" s="15" t="n"/>
      <c r="E57" s="14" t="n"/>
      <c r="F57" s="16" t="n"/>
      <c r="G57" s="17" t="n"/>
      <c r="H57" s="18" t="n"/>
      <c r="I57" s="4">
        <f>IF(OR(G57="",H57=""),"",ROUND(G57*(1+H57),2))</f>
        <v/>
      </c>
      <c r="J57" s="19" t="n"/>
      <c r="K57" s="16" t="n"/>
      <c r="L57" s="17" t="n"/>
      <c r="M57" s="4">
        <f>IF(A57="","",IF(J57="Annulé",0,MAX(IFERROR(I57,0)-IFERROR(L57,0),0)))</f>
        <v/>
      </c>
      <c r="N57" s="20">
        <f>IF(OR(A57="",F57=""),"",IF(AND(J57="Payé",K57&lt;&gt;""),K57-F57,Paramètres!$B$2-F57))</f>
        <v/>
      </c>
      <c r="O57" s="21">
        <f>IF(OR(A57="",F57="",M57=0),"",IF(F57&lt;Paramètres!$B$2,"En retard",IF(F57&lt;=Paramètres!$B$2+Paramètres!$B$3,"0 à 7 jours",IF(F57&lt;=Paramètres!$B$2+Paramètres!$B$4,"8 à 30 jours",IF(F57&lt;=Paramètres!$B$2+Paramètres!$B$5,"31 à 60 jours","Plus de 60 jours")))))</f>
        <v/>
      </c>
      <c r="P57" s="22">
        <f>IF(A57="","",IF(OR(B57="",C57="",D57="",F57="",G57="",H57="",J57=""),"Données incomplètes",IF(L57&gt;IFERROR(I57,0),"Montant décaissé supérieur au TTC",IF(AND(J57="Payé",M57&gt;Paramètres!$B$7),"Statut payé incohérent",IF(AND(M57&gt;0,F57&lt;Paramètres!$B$2,J57&lt;&gt;"Suspendu"),"Paiement en retard",IF(AND(M57&gt;=Paramètres!$B$6,F57&lt;=Paramètres!$B$2+Paramètres!$B$4),"Montant sensible à préparer",""))))))</f>
        <v/>
      </c>
      <c r="Q57" s="15" t="n"/>
    </row>
    <row r="58" ht="22" customHeight="1">
      <c r="A58" s="14" t="n"/>
      <c r="B58" s="14" t="n"/>
      <c r="C58" s="14" t="n"/>
      <c r="D58" s="15" t="n"/>
      <c r="E58" s="14" t="n"/>
      <c r="F58" s="16" t="n"/>
      <c r="G58" s="17" t="n"/>
      <c r="H58" s="18" t="n"/>
      <c r="I58" s="4">
        <f>IF(OR(G58="",H58=""),"",ROUND(G58*(1+H58),2))</f>
        <v/>
      </c>
      <c r="J58" s="19" t="n"/>
      <c r="K58" s="16" t="n"/>
      <c r="L58" s="17" t="n"/>
      <c r="M58" s="4">
        <f>IF(A58="","",IF(J58="Annulé",0,MAX(IFERROR(I58,0)-IFERROR(L58,0),0)))</f>
        <v/>
      </c>
      <c r="N58" s="20">
        <f>IF(OR(A58="",F58=""),"",IF(AND(J58="Payé",K58&lt;&gt;""),K58-F58,Paramètres!$B$2-F58))</f>
        <v/>
      </c>
      <c r="O58" s="21">
        <f>IF(OR(A58="",F58="",M58=0),"",IF(F58&lt;Paramètres!$B$2,"En retard",IF(F58&lt;=Paramètres!$B$2+Paramètres!$B$3,"0 à 7 jours",IF(F58&lt;=Paramètres!$B$2+Paramètres!$B$4,"8 à 30 jours",IF(F58&lt;=Paramètres!$B$2+Paramètres!$B$5,"31 à 60 jours","Plus de 60 jours")))))</f>
        <v/>
      </c>
      <c r="P58" s="22">
        <f>IF(A58="","",IF(OR(B58="",C58="",D58="",F58="",G58="",H58="",J58=""),"Données incomplètes",IF(L58&gt;IFERROR(I58,0),"Montant décaissé supérieur au TTC",IF(AND(J58="Payé",M58&gt;Paramètres!$B$7),"Statut payé incohérent",IF(AND(M58&gt;0,F58&lt;Paramètres!$B$2,J58&lt;&gt;"Suspendu"),"Paiement en retard",IF(AND(M58&gt;=Paramètres!$B$6,F58&lt;=Paramètres!$B$2+Paramètres!$B$4),"Montant sensible à préparer",""))))))</f>
        <v/>
      </c>
      <c r="Q58" s="15" t="n"/>
    </row>
    <row r="59" ht="22" customHeight="1">
      <c r="A59" s="14" t="n"/>
      <c r="B59" s="14" t="n"/>
      <c r="C59" s="14" t="n"/>
      <c r="D59" s="15" t="n"/>
      <c r="E59" s="14" t="n"/>
      <c r="F59" s="16" t="n"/>
      <c r="G59" s="17" t="n"/>
      <c r="H59" s="18" t="n"/>
      <c r="I59" s="4">
        <f>IF(OR(G59="",H59=""),"",ROUND(G59*(1+H59),2))</f>
        <v/>
      </c>
      <c r="J59" s="19" t="n"/>
      <c r="K59" s="16" t="n"/>
      <c r="L59" s="17" t="n"/>
      <c r="M59" s="4">
        <f>IF(A59="","",IF(J59="Annulé",0,MAX(IFERROR(I59,0)-IFERROR(L59,0),0)))</f>
        <v/>
      </c>
      <c r="N59" s="20">
        <f>IF(OR(A59="",F59=""),"",IF(AND(J59="Payé",K59&lt;&gt;""),K59-F59,Paramètres!$B$2-F59))</f>
        <v/>
      </c>
      <c r="O59" s="21">
        <f>IF(OR(A59="",F59="",M59=0),"",IF(F59&lt;Paramètres!$B$2,"En retard",IF(F59&lt;=Paramètres!$B$2+Paramètres!$B$3,"0 à 7 jours",IF(F59&lt;=Paramètres!$B$2+Paramètres!$B$4,"8 à 30 jours",IF(F59&lt;=Paramètres!$B$2+Paramètres!$B$5,"31 à 60 jours","Plus de 60 jours")))))</f>
        <v/>
      </c>
      <c r="P59" s="22">
        <f>IF(A59="","",IF(OR(B59="",C59="",D59="",F59="",G59="",H59="",J59=""),"Données incomplètes",IF(L59&gt;IFERROR(I59,0),"Montant décaissé supérieur au TTC",IF(AND(J59="Payé",M59&gt;Paramètres!$B$7),"Statut payé incohérent",IF(AND(M59&gt;0,F59&lt;Paramètres!$B$2,J59&lt;&gt;"Suspendu"),"Paiement en retard",IF(AND(M59&gt;=Paramètres!$B$6,F59&lt;=Paramètres!$B$2+Paramètres!$B$4),"Montant sensible à préparer",""))))))</f>
        <v/>
      </c>
      <c r="Q59" s="15" t="n"/>
    </row>
    <row r="60" ht="22" customHeight="1">
      <c r="A60" s="14" t="n"/>
      <c r="B60" s="14" t="n"/>
      <c r="C60" s="14" t="n"/>
      <c r="D60" s="15" t="n"/>
      <c r="E60" s="14" t="n"/>
      <c r="F60" s="16" t="n"/>
      <c r="G60" s="17" t="n"/>
      <c r="H60" s="18" t="n"/>
      <c r="I60" s="4">
        <f>IF(OR(G60="",H60=""),"",ROUND(G60*(1+H60),2))</f>
        <v/>
      </c>
      <c r="J60" s="19" t="n"/>
      <c r="K60" s="16" t="n"/>
      <c r="L60" s="17" t="n"/>
      <c r="M60" s="4">
        <f>IF(A60="","",IF(J60="Annulé",0,MAX(IFERROR(I60,0)-IFERROR(L60,0),0)))</f>
        <v/>
      </c>
      <c r="N60" s="20">
        <f>IF(OR(A60="",F60=""),"",IF(AND(J60="Payé",K60&lt;&gt;""),K60-F60,Paramètres!$B$2-F60))</f>
        <v/>
      </c>
      <c r="O60" s="21">
        <f>IF(OR(A60="",F60="",M60=0),"",IF(F60&lt;Paramètres!$B$2,"En retard",IF(F60&lt;=Paramètres!$B$2+Paramètres!$B$3,"0 à 7 jours",IF(F60&lt;=Paramètres!$B$2+Paramètres!$B$4,"8 à 30 jours",IF(F60&lt;=Paramètres!$B$2+Paramètres!$B$5,"31 à 60 jours","Plus de 60 jours")))))</f>
        <v/>
      </c>
      <c r="P60" s="22">
        <f>IF(A60="","",IF(OR(B60="",C60="",D60="",F60="",G60="",H60="",J60=""),"Données incomplètes",IF(L60&gt;IFERROR(I60,0),"Montant décaissé supérieur au TTC",IF(AND(J60="Payé",M60&gt;Paramètres!$B$7),"Statut payé incohérent",IF(AND(M60&gt;0,F60&lt;Paramètres!$B$2,J60&lt;&gt;"Suspendu"),"Paiement en retard",IF(AND(M60&gt;=Paramètres!$B$6,F60&lt;=Paramètres!$B$2+Paramètres!$B$4),"Montant sensible à préparer",""))))))</f>
        <v/>
      </c>
      <c r="Q60" s="15" t="n"/>
    </row>
    <row r="61" ht="22" customHeight="1">
      <c r="A61" s="14" t="n"/>
      <c r="B61" s="14" t="n"/>
      <c r="C61" s="14" t="n"/>
      <c r="D61" s="15" t="n"/>
      <c r="E61" s="14" t="n"/>
      <c r="F61" s="16" t="n"/>
      <c r="G61" s="17" t="n"/>
      <c r="H61" s="18" t="n"/>
      <c r="I61" s="4">
        <f>IF(OR(G61="",H61=""),"",ROUND(G61*(1+H61),2))</f>
        <v/>
      </c>
      <c r="J61" s="19" t="n"/>
      <c r="K61" s="16" t="n"/>
      <c r="L61" s="17" t="n"/>
      <c r="M61" s="4">
        <f>IF(A61="","",IF(J61="Annulé",0,MAX(IFERROR(I61,0)-IFERROR(L61,0),0)))</f>
        <v/>
      </c>
      <c r="N61" s="20">
        <f>IF(OR(A61="",F61=""),"",IF(AND(J61="Payé",K61&lt;&gt;""),K61-F61,Paramètres!$B$2-F61))</f>
        <v/>
      </c>
      <c r="O61" s="21">
        <f>IF(OR(A61="",F61="",M61=0),"",IF(F61&lt;Paramètres!$B$2,"En retard",IF(F61&lt;=Paramètres!$B$2+Paramètres!$B$3,"0 à 7 jours",IF(F61&lt;=Paramètres!$B$2+Paramètres!$B$4,"8 à 30 jours",IF(F61&lt;=Paramètres!$B$2+Paramètres!$B$5,"31 à 60 jours","Plus de 60 jours")))))</f>
        <v/>
      </c>
      <c r="P61" s="22">
        <f>IF(A61="","",IF(OR(B61="",C61="",D61="",F61="",G61="",H61="",J61=""),"Données incomplètes",IF(L61&gt;IFERROR(I61,0),"Montant décaissé supérieur au TTC",IF(AND(J61="Payé",M61&gt;Paramètres!$B$7),"Statut payé incohérent",IF(AND(M61&gt;0,F61&lt;Paramètres!$B$2,J61&lt;&gt;"Suspendu"),"Paiement en retard",IF(AND(M61&gt;=Paramètres!$B$6,F61&lt;=Paramètres!$B$2+Paramètres!$B$4),"Montant sensible à préparer",""))))))</f>
        <v/>
      </c>
      <c r="Q61" s="15" t="n"/>
    </row>
    <row r="62" ht="22" customHeight="1">
      <c r="A62" s="14" t="n"/>
      <c r="B62" s="14" t="n"/>
      <c r="C62" s="14" t="n"/>
      <c r="D62" s="15" t="n"/>
      <c r="E62" s="14" t="n"/>
      <c r="F62" s="16" t="n"/>
      <c r="G62" s="17" t="n"/>
      <c r="H62" s="18" t="n"/>
      <c r="I62" s="4">
        <f>IF(OR(G62="",H62=""),"",ROUND(G62*(1+H62),2))</f>
        <v/>
      </c>
      <c r="J62" s="19" t="n"/>
      <c r="K62" s="16" t="n"/>
      <c r="L62" s="17" t="n"/>
      <c r="M62" s="4">
        <f>IF(A62="","",IF(J62="Annulé",0,MAX(IFERROR(I62,0)-IFERROR(L62,0),0)))</f>
        <v/>
      </c>
      <c r="N62" s="20">
        <f>IF(OR(A62="",F62=""),"",IF(AND(J62="Payé",K62&lt;&gt;""),K62-F62,Paramètres!$B$2-F62))</f>
        <v/>
      </c>
      <c r="O62" s="21">
        <f>IF(OR(A62="",F62="",M62=0),"",IF(F62&lt;Paramètres!$B$2,"En retard",IF(F62&lt;=Paramètres!$B$2+Paramètres!$B$3,"0 à 7 jours",IF(F62&lt;=Paramètres!$B$2+Paramètres!$B$4,"8 à 30 jours",IF(F62&lt;=Paramètres!$B$2+Paramètres!$B$5,"31 à 60 jours","Plus de 60 jours")))))</f>
        <v/>
      </c>
      <c r="P62" s="22">
        <f>IF(A62="","",IF(OR(B62="",C62="",D62="",F62="",G62="",H62="",J62=""),"Données incomplètes",IF(L62&gt;IFERROR(I62,0),"Montant décaissé supérieur au TTC",IF(AND(J62="Payé",M62&gt;Paramètres!$B$7),"Statut payé incohérent",IF(AND(M62&gt;0,F62&lt;Paramètres!$B$2,J62&lt;&gt;"Suspendu"),"Paiement en retard",IF(AND(M62&gt;=Paramètres!$B$6,F62&lt;=Paramètres!$B$2+Paramètres!$B$4),"Montant sensible à préparer",""))))))</f>
        <v/>
      </c>
      <c r="Q62" s="15" t="n"/>
    </row>
    <row r="63" ht="22" customHeight="1">
      <c r="A63" s="14" t="n"/>
      <c r="B63" s="14" t="n"/>
      <c r="C63" s="14" t="n"/>
      <c r="D63" s="15" t="n"/>
      <c r="E63" s="14" t="n"/>
      <c r="F63" s="16" t="n"/>
      <c r="G63" s="17" t="n"/>
      <c r="H63" s="18" t="n"/>
      <c r="I63" s="4">
        <f>IF(OR(G63="",H63=""),"",ROUND(G63*(1+H63),2))</f>
        <v/>
      </c>
      <c r="J63" s="19" t="n"/>
      <c r="K63" s="16" t="n"/>
      <c r="L63" s="17" t="n"/>
      <c r="M63" s="4">
        <f>IF(A63="","",IF(J63="Annulé",0,MAX(IFERROR(I63,0)-IFERROR(L63,0),0)))</f>
        <v/>
      </c>
      <c r="N63" s="20">
        <f>IF(OR(A63="",F63=""),"",IF(AND(J63="Payé",K63&lt;&gt;""),K63-F63,Paramètres!$B$2-F63))</f>
        <v/>
      </c>
      <c r="O63" s="21">
        <f>IF(OR(A63="",F63="",M63=0),"",IF(F63&lt;Paramètres!$B$2,"En retard",IF(F63&lt;=Paramètres!$B$2+Paramètres!$B$3,"0 à 7 jours",IF(F63&lt;=Paramètres!$B$2+Paramètres!$B$4,"8 à 30 jours",IF(F63&lt;=Paramètres!$B$2+Paramètres!$B$5,"31 à 60 jours","Plus de 60 jours")))))</f>
        <v/>
      </c>
      <c r="P63" s="22">
        <f>IF(A63="","",IF(OR(B63="",C63="",D63="",F63="",G63="",H63="",J63=""),"Données incomplètes",IF(L63&gt;IFERROR(I63,0),"Montant décaissé supérieur au TTC",IF(AND(J63="Payé",M63&gt;Paramètres!$B$7),"Statut payé incohérent",IF(AND(M63&gt;0,F63&lt;Paramètres!$B$2,J63&lt;&gt;"Suspendu"),"Paiement en retard",IF(AND(M63&gt;=Paramètres!$B$6,F63&lt;=Paramètres!$B$2+Paramètres!$B$4),"Montant sensible à préparer",""))))))</f>
        <v/>
      </c>
      <c r="Q63" s="15" t="n"/>
    </row>
    <row r="64" ht="22" customHeight="1">
      <c r="A64" s="14" t="n"/>
      <c r="B64" s="14" t="n"/>
      <c r="C64" s="14" t="n"/>
      <c r="D64" s="15" t="n"/>
      <c r="E64" s="14" t="n"/>
      <c r="F64" s="16" t="n"/>
      <c r="G64" s="17" t="n"/>
      <c r="H64" s="18" t="n"/>
      <c r="I64" s="4">
        <f>IF(OR(G64="",H64=""),"",ROUND(G64*(1+H64),2))</f>
        <v/>
      </c>
      <c r="J64" s="19" t="n"/>
      <c r="K64" s="16" t="n"/>
      <c r="L64" s="17" t="n"/>
      <c r="M64" s="4">
        <f>IF(A64="","",IF(J64="Annulé",0,MAX(IFERROR(I64,0)-IFERROR(L64,0),0)))</f>
        <v/>
      </c>
      <c r="N64" s="20">
        <f>IF(OR(A64="",F64=""),"",IF(AND(J64="Payé",K64&lt;&gt;""),K64-F64,Paramètres!$B$2-F64))</f>
        <v/>
      </c>
      <c r="O64" s="21">
        <f>IF(OR(A64="",F64="",M64=0),"",IF(F64&lt;Paramètres!$B$2,"En retard",IF(F64&lt;=Paramètres!$B$2+Paramètres!$B$3,"0 à 7 jours",IF(F64&lt;=Paramètres!$B$2+Paramètres!$B$4,"8 à 30 jours",IF(F64&lt;=Paramètres!$B$2+Paramètres!$B$5,"31 à 60 jours","Plus de 60 jours")))))</f>
        <v/>
      </c>
      <c r="P64" s="22">
        <f>IF(A64="","",IF(OR(B64="",C64="",D64="",F64="",G64="",H64="",J64=""),"Données incomplètes",IF(L64&gt;IFERROR(I64,0),"Montant décaissé supérieur au TTC",IF(AND(J64="Payé",M64&gt;Paramètres!$B$7),"Statut payé incohérent",IF(AND(M64&gt;0,F64&lt;Paramètres!$B$2,J64&lt;&gt;"Suspendu"),"Paiement en retard",IF(AND(M64&gt;=Paramètres!$B$6,F64&lt;=Paramètres!$B$2+Paramètres!$B$4),"Montant sensible à préparer",""))))))</f>
        <v/>
      </c>
      <c r="Q64" s="15" t="n"/>
    </row>
    <row r="65" ht="22" customHeight="1">
      <c r="A65" s="14" t="n"/>
      <c r="B65" s="14" t="n"/>
      <c r="C65" s="14" t="n"/>
      <c r="D65" s="15" t="n"/>
      <c r="E65" s="14" t="n"/>
      <c r="F65" s="16" t="n"/>
      <c r="G65" s="17" t="n"/>
      <c r="H65" s="18" t="n"/>
      <c r="I65" s="4">
        <f>IF(OR(G65="",H65=""),"",ROUND(G65*(1+H65),2))</f>
        <v/>
      </c>
      <c r="J65" s="19" t="n"/>
      <c r="K65" s="16" t="n"/>
      <c r="L65" s="17" t="n"/>
      <c r="M65" s="4">
        <f>IF(A65="","",IF(J65="Annulé",0,MAX(IFERROR(I65,0)-IFERROR(L65,0),0)))</f>
        <v/>
      </c>
      <c r="N65" s="20">
        <f>IF(OR(A65="",F65=""),"",IF(AND(J65="Payé",K65&lt;&gt;""),K65-F65,Paramètres!$B$2-F65))</f>
        <v/>
      </c>
      <c r="O65" s="21">
        <f>IF(OR(A65="",F65="",M65=0),"",IF(F65&lt;Paramètres!$B$2,"En retard",IF(F65&lt;=Paramètres!$B$2+Paramètres!$B$3,"0 à 7 jours",IF(F65&lt;=Paramètres!$B$2+Paramètres!$B$4,"8 à 30 jours",IF(F65&lt;=Paramètres!$B$2+Paramètres!$B$5,"31 à 60 jours","Plus de 60 jours")))))</f>
        <v/>
      </c>
      <c r="P65" s="22">
        <f>IF(A65="","",IF(OR(B65="",C65="",D65="",F65="",G65="",H65="",J65=""),"Données incomplètes",IF(L65&gt;IFERROR(I65,0),"Montant décaissé supérieur au TTC",IF(AND(J65="Payé",M65&gt;Paramètres!$B$7),"Statut payé incohérent",IF(AND(M65&gt;0,F65&lt;Paramètres!$B$2,J65&lt;&gt;"Suspendu"),"Paiement en retard",IF(AND(M65&gt;=Paramètres!$B$6,F65&lt;=Paramètres!$B$2+Paramètres!$B$4),"Montant sensible à préparer",""))))))</f>
        <v/>
      </c>
      <c r="Q65" s="15" t="n"/>
    </row>
    <row r="66" ht="22" customHeight="1">
      <c r="A66" s="14" t="n"/>
      <c r="B66" s="14" t="n"/>
      <c r="C66" s="14" t="n"/>
      <c r="D66" s="15" t="n"/>
      <c r="E66" s="14" t="n"/>
      <c r="F66" s="16" t="n"/>
      <c r="G66" s="17" t="n"/>
      <c r="H66" s="18" t="n"/>
      <c r="I66" s="4">
        <f>IF(OR(G66="",H66=""),"",ROUND(G66*(1+H66),2))</f>
        <v/>
      </c>
      <c r="J66" s="19" t="n"/>
      <c r="K66" s="16" t="n"/>
      <c r="L66" s="17" t="n"/>
      <c r="M66" s="4">
        <f>IF(A66="","",IF(J66="Annulé",0,MAX(IFERROR(I66,0)-IFERROR(L66,0),0)))</f>
        <v/>
      </c>
      <c r="N66" s="20">
        <f>IF(OR(A66="",F66=""),"",IF(AND(J66="Payé",K66&lt;&gt;""),K66-F66,Paramètres!$B$2-F66))</f>
        <v/>
      </c>
      <c r="O66" s="21">
        <f>IF(OR(A66="",F66="",M66=0),"",IF(F66&lt;Paramètres!$B$2,"En retard",IF(F66&lt;=Paramètres!$B$2+Paramètres!$B$3,"0 à 7 jours",IF(F66&lt;=Paramètres!$B$2+Paramètres!$B$4,"8 à 30 jours",IF(F66&lt;=Paramètres!$B$2+Paramètres!$B$5,"31 à 60 jours","Plus de 60 jours")))))</f>
        <v/>
      </c>
      <c r="P66" s="22">
        <f>IF(A66="","",IF(OR(B66="",C66="",D66="",F66="",G66="",H66="",J66=""),"Données incomplètes",IF(L66&gt;IFERROR(I66,0),"Montant décaissé supérieur au TTC",IF(AND(J66="Payé",M66&gt;Paramètres!$B$7),"Statut payé incohérent",IF(AND(M66&gt;0,F66&lt;Paramètres!$B$2,J66&lt;&gt;"Suspendu"),"Paiement en retard",IF(AND(M66&gt;=Paramètres!$B$6,F66&lt;=Paramètres!$B$2+Paramètres!$B$4),"Montant sensible à préparer",""))))))</f>
        <v/>
      </c>
      <c r="Q66" s="15" t="n"/>
    </row>
    <row r="67" ht="22" customHeight="1">
      <c r="A67" s="14" t="n"/>
      <c r="B67" s="14" t="n"/>
      <c r="C67" s="14" t="n"/>
      <c r="D67" s="15" t="n"/>
      <c r="E67" s="14" t="n"/>
      <c r="F67" s="16" t="n"/>
      <c r="G67" s="17" t="n"/>
      <c r="H67" s="18" t="n"/>
      <c r="I67" s="4">
        <f>IF(OR(G67="",H67=""),"",ROUND(G67*(1+H67),2))</f>
        <v/>
      </c>
      <c r="J67" s="19" t="n"/>
      <c r="K67" s="16" t="n"/>
      <c r="L67" s="17" t="n"/>
      <c r="M67" s="4">
        <f>IF(A67="","",IF(J67="Annulé",0,MAX(IFERROR(I67,0)-IFERROR(L67,0),0)))</f>
        <v/>
      </c>
      <c r="N67" s="20">
        <f>IF(OR(A67="",F67=""),"",IF(AND(J67="Payé",K67&lt;&gt;""),K67-F67,Paramètres!$B$2-F67))</f>
        <v/>
      </c>
      <c r="O67" s="21">
        <f>IF(OR(A67="",F67="",M67=0),"",IF(F67&lt;Paramètres!$B$2,"En retard",IF(F67&lt;=Paramètres!$B$2+Paramètres!$B$3,"0 à 7 jours",IF(F67&lt;=Paramètres!$B$2+Paramètres!$B$4,"8 à 30 jours",IF(F67&lt;=Paramètres!$B$2+Paramètres!$B$5,"31 à 60 jours","Plus de 60 jours")))))</f>
        <v/>
      </c>
      <c r="P67" s="22">
        <f>IF(A67="","",IF(OR(B67="",C67="",D67="",F67="",G67="",H67="",J67=""),"Données incomplètes",IF(L67&gt;IFERROR(I67,0),"Montant décaissé supérieur au TTC",IF(AND(J67="Payé",M67&gt;Paramètres!$B$7),"Statut payé incohérent",IF(AND(M67&gt;0,F67&lt;Paramètres!$B$2,J67&lt;&gt;"Suspendu"),"Paiement en retard",IF(AND(M67&gt;=Paramètres!$B$6,F67&lt;=Paramètres!$B$2+Paramètres!$B$4),"Montant sensible à préparer",""))))))</f>
        <v/>
      </c>
      <c r="Q67" s="15" t="n"/>
    </row>
    <row r="68" ht="22" customHeight="1">
      <c r="A68" s="14" t="n"/>
      <c r="B68" s="14" t="n"/>
      <c r="C68" s="14" t="n"/>
      <c r="D68" s="15" t="n"/>
      <c r="E68" s="14" t="n"/>
      <c r="F68" s="16" t="n"/>
      <c r="G68" s="17" t="n"/>
      <c r="H68" s="18" t="n"/>
      <c r="I68" s="4">
        <f>IF(OR(G68="",H68=""),"",ROUND(G68*(1+H68),2))</f>
        <v/>
      </c>
      <c r="J68" s="19" t="n"/>
      <c r="K68" s="16" t="n"/>
      <c r="L68" s="17" t="n"/>
      <c r="M68" s="4">
        <f>IF(A68="","",IF(J68="Annulé",0,MAX(IFERROR(I68,0)-IFERROR(L68,0),0)))</f>
        <v/>
      </c>
      <c r="N68" s="20">
        <f>IF(OR(A68="",F68=""),"",IF(AND(J68="Payé",K68&lt;&gt;""),K68-F68,Paramètres!$B$2-F68))</f>
        <v/>
      </c>
      <c r="O68" s="21">
        <f>IF(OR(A68="",F68="",M68=0),"",IF(F68&lt;Paramètres!$B$2,"En retard",IF(F68&lt;=Paramètres!$B$2+Paramètres!$B$3,"0 à 7 jours",IF(F68&lt;=Paramètres!$B$2+Paramètres!$B$4,"8 à 30 jours",IF(F68&lt;=Paramètres!$B$2+Paramètres!$B$5,"31 à 60 jours","Plus de 60 jours")))))</f>
        <v/>
      </c>
      <c r="P68" s="22">
        <f>IF(A68="","",IF(OR(B68="",C68="",D68="",F68="",G68="",H68="",J68=""),"Données incomplètes",IF(L68&gt;IFERROR(I68,0),"Montant décaissé supérieur au TTC",IF(AND(J68="Payé",M68&gt;Paramètres!$B$7),"Statut payé incohérent",IF(AND(M68&gt;0,F68&lt;Paramètres!$B$2,J68&lt;&gt;"Suspendu"),"Paiement en retard",IF(AND(M68&gt;=Paramètres!$B$6,F68&lt;=Paramètres!$B$2+Paramètres!$B$4),"Montant sensible à préparer",""))))))</f>
        <v/>
      </c>
      <c r="Q68" s="15" t="n"/>
    </row>
    <row r="69" ht="22" customHeight="1">
      <c r="A69" s="14" t="n"/>
      <c r="B69" s="14" t="n"/>
      <c r="C69" s="14" t="n"/>
      <c r="D69" s="15" t="n"/>
      <c r="E69" s="14" t="n"/>
      <c r="F69" s="16" t="n"/>
      <c r="G69" s="17" t="n"/>
      <c r="H69" s="18" t="n"/>
      <c r="I69" s="4">
        <f>IF(OR(G69="",H69=""),"",ROUND(G69*(1+H69),2))</f>
        <v/>
      </c>
      <c r="J69" s="19" t="n"/>
      <c r="K69" s="16" t="n"/>
      <c r="L69" s="17" t="n"/>
      <c r="M69" s="4">
        <f>IF(A69="","",IF(J69="Annulé",0,MAX(IFERROR(I69,0)-IFERROR(L69,0),0)))</f>
        <v/>
      </c>
      <c r="N69" s="20">
        <f>IF(OR(A69="",F69=""),"",IF(AND(J69="Payé",K69&lt;&gt;""),K69-F69,Paramètres!$B$2-F69))</f>
        <v/>
      </c>
      <c r="O69" s="21">
        <f>IF(OR(A69="",F69="",M69=0),"",IF(F69&lt;Paramètres!$B$2,"En retard",IF(F69&lt;=Paramètres!$B$2+Paramètres!$B$3,"0 à 7 jours",IF(F69&lt;=Paramètres!$B$2+Paramètres!$B$4,"8 à 30 jours",IF(F69&lt;=Paramètres!$B$2+Paramètres!$B$5,"31 à 60 jours","Plus de 60 jours")))))</f>
        <v/>
      </c>
      <c r="P69" s="22">
        <f>IF(A69="","",IF(OR(B69="",C69="",D69="",F69="",G69="",H69="",J69=""),"Données incomplètes",IF(L69&gt;IFERROR(I69,0),"Montant décaissé supérieur au TTC",IF(AND(J69="Payé",M69&gt;Paramètres!$B$7),"Statut payé incohérent",IF(AND(M69&gt;0,F69&lt;Paramètres!$B$2,J69&lt;&gt;"Suspendu"),"Paiement en retard",IF(AND(M69&gt;=Paramètres!$B$6,F69&lt;=Paramètres!$B$2+Paramètres!$B$4),"Montant sensible à préparer",""))))))</f>
        <v/>
      </c>
      <c r="Q69" s="15" t="n"/>
    </row>
    <row r="70" ht="22" customHeight="1">
      <c r="A70" s="14" t="n"/>
      <c r="B70" s="14" t="n"/>
      <c r="C70" s="14" t="n"/>
      <c r="D70" s="15" t="n"/>
      <c r="E70" s="14" t="n"/>
      <c r="F70" s="16" t="n"/>
      <c r="G70" s="17" t="n"/>
      <c r="H70" s="18" t="n"/>
      <c r="I70" s="4">
        <f>IF(OR(G70="",H70=""),"",ROUND(G70*(1+H70),2))</f>
        <v/>
      </c>
      <c r="J70" s="19" t="n"/>
      <c r="K70" s="16" t="n"/>
      <c r="L70" s="17" t="n"/>
      <c r="M70" s="4">
        <f>IF(A70="","",IF(J70="Annulé",0,MAX(IFERROR(I70,0)-IFERROR(L70,0),0)))</f>
        <v/>
      </c>
      <c r="N70" s="20">
        <f>IF(OR(A70="",F70=""),"",IF(AND(J70="Payé",K70&lt;&gt;""),K70-F70,Paramètres!$B$2-F70))</f>
        <v/>
      </c>
      <c r="O70" s="21">
        <f>IF(OR(A70="",F70="",M70=0),"",IF(F70&lt;Paramètres!$B$2,"En retard",IF(F70&lt;=Paramètres!$B$2+Paramètres!$B$3,"0 à 7 jours",IF(F70&lt;=Paramètres!$B$2+Paramètres!$B$4,"8 à 30 jours",IF(F70&lt;=Paramètres!$B$2+Paramètres!$B$5,"31 à 60 jours","Plus de 60 jours")))))</f>
        <v/>
      </c>
      <c r="P70" s="22">
        <f>IF(A70="","",IF(OR(B70="",C70="",D70="",F70="",G70="",H70="",J70=""),"Données incomplètes",IF(L70&gt;IFERROR(I70,0),"Montant décaissé supérieur au TTC",IF(AND(J70="Payé",M70&gt;Paramètres!$B$7),"Statut payé incohérent",IF(AND(M70&gt;0,F70&lt;Paramètres!$B$2,J70&lt;&gt;"Suspendu"),"Paiement en retard",IF(AND(M70&gt;=Paramètres!$B$6,F70&lt;=Paramètres!$B$2+Paramètres!$B$4),"Montant sensible à préparer",""))))))</f>
        <v/>
      </c>
      <c r="Q70" s="15" t="n"/>
    </row>
    <row r="71" ht="22" customHeight="1">
      <c r="A71" s="14" t="n"/>
      <c r="B71" s="14" t="n"/>
      <c r="C71" s="14" t="n"/>
      <c r="D71" s="15" t="n"/>
      <c r="E71" s="14" t="n"/>
      <c r="F71" s="16" t="n"/>
      <c r="G71" s="17" t="n"/>
      <c r="H71" s="18" t="n"/>
      <c r="I71" s="4">
        <f>IF(OR(G71="",H71=""),"",ROUND(G71*(1+H71),2))</f>
        <v/>
      </c>
      <c r="J71" s="19" t="n"/>
      <c r="K71" s="16" t="n"/>
      <c r="L71" s="17" t="n"/>
      <c r="M71" s="4">
        <f>IF(A71="","",IF(J71="Annulé",0,MAX(IFERROR(I71,0)-IFERROR(L71,0),0)))</f>
        <v/>
      </c>
      <c r="N71" s="20">
        <f>IF(OR(A71="",F71=""),"",IF(AND(J71="Payé",K71&lt;&gt;""),K71-F71,Paramètres!$B$2-F71))</f>
        <v/>
      </c>
      <c r="O71" s="21">
        <f>IF(OR(A71="",F71="",M71=0),"",IF(F71&lt;Paramètres!$B$2,"En retard",IF(F71&lt;=Paramètres!$B$2+Paramètres!$B$3,"0 à 7 jours",IF(F71&lt;=Paramètres!$B$2+Paramètres!$B$4,"8 à 30 jours",IF(F71&lt;=Paramètres!$B$2+Paramètres!$B$5,"31 à 60 jours","Plus de 60 jours")))))</f>
        <v/>
      </c>
      <c r="P71" s="22">
        <f>IF(A71="","",IF(OR(B71="",C71="",D71="",F71="",G71="",H71="",J71=""),"Données incomplètes",IF(L71&gt;IFERROR(I71,0),"Montant décaissé supérieur au TTC",IF(AND(J71="Payé",M71&gt;Paramètres!$B$7),"Statut payé incohérent",IF(AND(M71&gt;0,F71&lt;Paramètres!$B$2,J71&lt;&gt;"Suspendu"),"Paiement en retard",IF(AND(M71&gt;=Paramètres!$B$6,F71&lt;=Paramètres!$B$2+Paramètres!$B$4),"Montant sensible à préparer",""))))))</f>
        <v/>
      </c>
      <c r="Q71" s="15" t="n"/>
    </row>
    <row r="72" ht="22" customHeight="1">
      <c r="A72" s="14" t="n"/>
      <c r="B72" s="14" t="n"/>
      <c r="C72" s="14" t="n"/>
      <c r="D72" s="15" t="n"/>
      <c r="E72" s="14" t="n"/>
      <c r="F72" s="16" t="n"/>
      <c r="G72" s="17" t="n"/>
      <c r="H72" s="18" t="n"/>
      <c r="I72" s="4">
        <f>IF(OR(G72="",H72=""),"",ROUND(G72*(1+H72),2))</f>
        <v/>
      </c>
      <c r="J72" s="19" t="n"/>
      <c r="K72" s="16" t="n"/>
      <c r="L72" s="17" t="n"/>
      <c r="M72" s="4">
        <f>IF(A72="","",IF(J72="Annulé",0,MAX(IFERROR(I72,0)-IFERROR(L72,0),0)))</f>
        <v/>
      </c>
      <c r="N72" s="20">
        <f>IF(OR(A72="",F72=""),"",IF(AND(J72="Payé",K72&lt;&gt;""),K72-F72,Paramètres!$B$2-F72))</f>
        <v/>
      </c>
      <c r="O72" s="21">
        <f>IF(OR(A72="",F72="",M72=0),"",IF(F72&lt;Paramètres!$B$2,"En retard",IF(F72&lt;=Paramètres!$B$2+Paramètres!$B$3,"0 à 7 jours",IF(F72&lt;=Paramètres!$B$2+Paramètres!$B$4,"8 à 30 jours",IF(F72&lt;=Paramètres!$B$2+Paramètres!$B$5,"31 à 60 jours","Plus de 60 jours")))))</f>
        <v/>
      </c>
      <c r="P72" s="22">
        <f>IF(A72="","",IF(OR(B72="",C72="",D72="",F72="",G72="",H72="",J72=""),"Données incomplètes",IF(L72&gt;IFERROR(I72,0),"Montant décaissé supérieur au TTC",IF(AND(J72="Payé",M72&gt;Paramètres!$B$7),"Statut payé incohérent",IF(AND(M72&gt;0,F72&lt;Paramètres!$B$2,J72&lt;&gt;"Suspendu"),"Paiement en retard",IF(AND(M72&gt;=Paramètres!$B$6,F72&lt;=Paramètres!$B$2+Paramètres!$B$4),"Montant sensible à préparer",""))))))</f>
        <v/>
      </c>
      <c r="Q72" s="15" t="n"/>
    </row>
    <row r="73" ht="22" customHeight="1">
      <c r="A73" s="14" t="n"/>
      <c r="B73" s="14" t="n"/>
      <c r="C73" s="14" t="n"/>
      <c r="D73" s="15" t="n"/>
      <c r="E73" s="14" t="n"/>
      <c r="F73" s="16" t="n"/>
      <c r="G73" s="17" t="n"/>
      <c r="H73" s="18" t="n"/>
      <c r="I73" s="4">
        <f>IF(OR(G73="",H73=""),"",ROUND(G73*(1+H73),2))</f>
        <v/>
      </c>
      <c r="J73" s="19" t="n"/>
      <c r="K73" s="16" t="n"/>
      <c r="L73" s="17" t="n"/>
      <c r="M73" s="4">
        <f>IF(A73="","",IF(J73="Annulé",0,MAX(IFERROR(I73,0)-IFERROR(L73,0),0)))</f>
        <v/>
      </c>
      <c r="N73" s="20">
        <f>IF(OR(A73="",F73=""),"",IF(AND(J73="Payé",K73&lt;&gt;""),K73-F73,Paramètres!$B$2-F73))</f>
        <v/>
      </c>
      <c r="O73" s="21">
        <f>IF(OR(A73="",F73="",M73=0),"",IF(F73&lt;Paramètres!$B$2,"En retard",IF(F73&lt;=Paramètres!$B$2+Paramètres!$B$3,"0 à 7 jours",IF(F73&lt;=Paramètres!$B$2+Paramètres!$B$4,"8 à 30 jours",IF(F73&lt;=Paramètres!$B$2+Paramètres!$B$5,"31 à 60 jours","Plus de 60 jours")))))</f>
        <v/>
      </c>
      <c r="P73" s="22">
        <f>IF(A73="","",IF(OR(B73="",C73="",D73="",F73="",G73="",H73="",J73=""),"Données incomplètes",IF(L73&gt;IFERROR(I73,0),"Montant décaissé supérieur au TTC",IF(AND(J73="Payé",M73&gt;Paramètres!$B$7),"Statut payé incohérent",IF(AND(M73&gt;0,F73&lt;Paramètres!$B$2,J73&lt;&gt;"Suspendu"),"Paiement en retard",IF(AND(M73&gt;=Paramètres!$B$6,F73&lt;=Paramètres!$B$2+Paramètres!$B$4),"Montant sensible à préparer",""))))))</f>
        <v/>
      </c>
      <c r="Q73" s="15" t="n"/>
    </row>
    <row r="74" ht="22" customHeight="1">
      <c r="A74" s="14" t="n"/>
      <c r="B74" s="14" t="n"/>
      <c r="C74" s="14" t="n"/>
      <c r="D74" s="15" t="n"/>
      <c r="E74" s="14" t="n"/>
      <c r="F74" s="16" t="n"/>
      <c r="G74" s="17" t="n"/>
      <c r="H74" s="18" t="n"/>
      <c r="I74" s="4">
        <f>IF(OR(G74="",H74=""),"",ROUND(G74*(1+H74),2))</f>
        <v/>
      </c>
      <c r="J74" s="19" t="n"/>
      <c r="K74" s="16" t="n"/>
      <c r="L74" s="17" t="n"/>
      <c r="M74" s="4">
        <f>IF(A74="","",IF(J74="Annulé",0,MAX(IFERROR(I74,0)-IFERROR(L74,0),0)))</f>
        <v/>
      </c>
      <c r="N74" s="20">
        <f>IF(OR(A74="",F74=""),"",IF(AND(J74="Payé",K74&lt;&gt;""),K74-F74,Paramètres!$B$2-F74))</f>
        <v/>
      </c>
      <c r="O74" s="21">
        <f>IF(OR(A74="",F74="",M74=0),"",IF(F74&lt;Paramètres!$B$2,"En retard",IF(F74&lt;=Paramètres!$B$2+Paramètres!$B$3,"0 à 7 jours",IF(F74&lt;=Paramètres!$B$2+Paramètres!$B$4,"8 à 30 jours",IF(F74&lt;=Paramètres!$B$2+Paramètres!$B$5,"31 à 60 jours","Plus de 60 jours")))))</f>
        <v/>
      </c>
      <c r="P74" s="22">
        <f>IF(A74="","",IF(OR(B74="",C74="",D74="",F74="",G74="",H74="",J74=""),"Données incomplètes",IF(L74&gt;IFERROR(I74,0),"Montant décaissé supérieur au TTC",IF(AND(J74="Payé",M74&gt;Paramètres!$B$7),"Statut payé incohérent",IF(AND(M74&gt;0,F74&lt;Paramètres!$B$2,J74&lt;&gt;"Suspendu"),"Paiement en retard",IF(AND(M74&gt;=Paramètres!$B$6,F74&lt;=Paramètres!$B$2+Paramètres!$B$4),"Montant sensible à préparer",""))))))</f>
        <v/>
      </c>
      <c r="Q74" s="15" t="n"/>
    </row>
    <row r="75" ht="22" customHeight="1">
      <c r="A75" s="14" t="n"/>
      <c r="B75" s="14" t="n"/>
      <c r="C75" s="14" t="n"/>
      <c r="D75" s="15" t="n"/>
      <c r="E75" s="14" t="n"/>
      <c r="F75" s="16" t="n"/>
      <c r="G75" s="17" t="n"/>
      <c r="H75" s="18" t="n"/>
      <c r="I75" s="4">
        <f>IF(OR(G75="",H75=""),"",ROUND(G75*(1+H75),2))</f>
        <v/>
      </c>
      <c r="J75" s="19" t="n"/>
      <c r="K75" s="16" t="n"/>
      <c r="L75" s="17" t="n"/>
      <c r="M75" s="4">
        <f>IF(A75="","",IF(J75="Annulé",0,MAX(IFERROR(I75,0)-IFERROR(L75,0),0)))</f>
        <v/>
      </c>
      <c r="N75" s="20">
        <f>IF(OR(A75="",F75=""),"",IF(AND(J75="Payé",K75&lt;&gt;""),K75-F75,Paramètres!$B$2-F75))</f>
        <v/>
      </c>
      <c r="O75" s="21">
        <f>IF(OR(A75="",F75="",M75=0),"",IF(F75&lt;Paramètres!$B$2,"En retard",IF(F75&lt;=Paramètres!$B$2+Paramètres!$B$3,"0 à 7 jours",IF(F75&lt;=Paramètres!$B$2+Paramètres!$B$4,"8 à 30 jours",IF(F75&lt;=Paramètres!$B$2+Paramètres!$B$5,"31 à 60 jours","Plus de 60 jours")))))</f>
        <v/>
      </c>
      <c r="P75" s="22">
        <f>IF(A75="","",IF(OR(B75="",C75="",D75="",F75="",G75="",H75="",J75=""),"Données incomplètes",IF(L75&gt;IFERROR(I75,0),"Montant décaissé supérieur au TTC",IF(AND(J75="Payé",M75&gt;Paramètres!$B$7),"Statut payé incohérent",IF(AND(M75&gt;0,F75&lt;Paramètres!$B$2,J75&lt;&gt;"Suspendu"),"Paiement en retard",IF(AND(M75&gt;=Paramètres!$B$6,F75&lt;=Paramètres!$B$2+Paramètres!$B$4),"Montant sensible à préparer",""))))))</f>
        <v/>
      </c>
      <c r="Q75" s="15" t="n"/>
    </row>
    <row r="76" ht="22" customHeight="1">
      <c r="A76" s="14" t="n"/>
      <c r="B76" s="14" t="n"/>
      <c r="C76" s="14" t="n"/>
      <c r="D76" s="15" t="n"/>
      <c r="E76" s="14" t="n"/>
      <c r="F76" s="16" t="n"/>
      <c r="G76" s="17" t="n"/>
      <c r="H76" s="18" t="n"/>
      <c r="I76" s="4">
        <f>IF(OR(G76="",H76=""),"",ROUND(G76*(1+H76),2))</f>
        <v/>
      </c>
      <c r="J76" s="19" t="n"/>
      <c r="K76" s="16" t="n"/>
      <c r="L76" s="17" t="n"/>
      <c r="M76" s="4">
        <f>IF(A76="","",IF(J76="Annulé",0,MAX(IFERROR(I76,0)-IFERROR(L76,0),0)))</f>
        <v/>
      </c>
      <c r="N76" s="20">
        <f>IF(OR(A76="",F76=""),"",IF(AND(J76="Payé",K76&lt;&gt;""),K76-F76,Paramètres!$B$2-F76))</f>
        <v/>
      </c>
      <c r="O76" s="21">
        <f>IF(OR(A76="",F76="",M76=0),"",IF(F76&lt;Paramètres!$B$2,"En retard",IF(F76&lt;=Paramètres!$B$2+Paramètres!$B$3,"0 à 7 jours",IF(F76&lt;=Paramètres!$B$2+Paramètres!$B$4,"8 à 30 jours",IF(F76&lt;=Paramètres!$B$2+Paramètres!$B$5,"31 à 60 jours","Plus de 60 jours")))))</f>
        <v/>
      </c>
      <c r="P76" s="22">
        <f>IF(A76="","",IF(OR(B76="",C76="",D76="",F76="",G76="",H76="",J76=""),"Données incomplètes",IF(L76&gt;IFERROR(I76,0),"Montant décaissé supérieur au TTC",IF(AND(J76="Payé",M76&gt;Paramètres!$B$7),"Statut payé incohérent",IF(AND(M76&gt;0,F76&lt;Paramètres!$B$2,J76&lt;&gt;"Suspendu"),"Paiement en retard",IF(AND(M76&gt;=Paramètres!$B$6,F76&lt;=Paramètres!$B$2+Paramètres!$B$4),"Montant sensible à préparer",""))))))</f>
        <v/>
      </c>
      <c r="Q76" s="15" t="n"/>
    </row>
    <row r="77" ht="22" customHeight="1">
      <c r="A77" s="14" t="n"/>
      <c r="B77" s="14" t="n"/>
      <c r="C77" s="14" t="n"/>
      <c r="D77" s="15" t="n"/>
      <c r="E77" s="14" t="n"/>
      <c r="F77" s="16" t="n"/>
      <c r="G77" s="17" t="n"/>
      <c r="H77" s="18" t="n"/>
      <c r="I77" s="4">
        <f>IF(OR(G77="",H77=""),"",ROUND(G77*(1+H77),2))</f>
        <v/>
      </c>
      <c r="J77" s="19" t="n"/>
      <c r="K77" s="16" t="n"/>
      <c r="L77" s="17" t="n"/>
      <c r="M77" s="4">
        <f>IF(A77="","",IF(J77="Annulé",0,MAX(IFERROR(I77,0)-IFERROR(L77,0),0)))</f>
        <v/>
      </c>
      <c r="N77" s="20">
        <f>IF(OR(A77="",F77=""),"",IF(AND(J77="Payé",K77&lt;&gt;""),K77-F77,Paramètres!$B$2-F77))</f>
        <v/>
      </c>
      <c r="O77" s="21">
        <f>IF(OR(A77="",F77="",M77=0),"",IF(F77&lt;Paramètres!$B$2,"En retard",IF(F77&lt;=Paramètres!$B$2+Paramètres!$B$3,"0 à 7 jours",IF(F77&lt;=Paramètres!$B$2+Paramètres!$B$4,"8 à 30 jours",IF(F77&lt;=Paramètres!$B$2+Paramètres!$B$5,"31 à 60 jours","Plus de 60 jours")))))</f>
        <v/>
      </c>
      <c r="P77" s="22">
        <f>IF(A77="","",IF(OR(B77="",C77="",D77="",F77="",G77="",H77="",J77=""),"Données incomplètes",IF(L77&gt;IFERROR(I77,0),"Montant décaissé supérieur au TTC",IF(AND(J77="Payé",M77&gt;Paramètres!$B$7),"Statut payé incohérent",IF(AND(M77&gt;0,F77&lt;Paramètres!$B$2,J77&lt;&gt;"Suspendu"),"Paiement en retard",IF(AND(M77&gt;=Paramètres!$B$6,F77&lt;=Paramètres!$B$2+Paramètres!$B$4),"Montant sensible à préparer",""))))))</f>
        <v/>
      </c>
      <c r="Q77" s="15" t="n"/>
    </row>
    <row r="78" ht="22" customHeight="1">
      <c r="A78" s="14" t="n"/>
      <c r="B78" s="14" t="n"/>
      <c r="C78" s="14" t="n"/>
      <c r="D78" s="15" t="n"/>
      <c r="E78" s="14" t="n"/>
      <c r="F78" s="16" t="n"/>
      <c r="G78" s="17" t="n"/>
      <c r="H78" s="18" t="n"/>
      <c r="I78" s="4">
        <f>IF(OR(G78="",H78=""),"",ROUND(G78*(1+H78),2))</f>
        <v/>
      </c>
      <c r="J78" s="19" t="n"/>
      <c r="K78" s="16" t="n"/>
      <c r="L78" s="17" t="n"/>
      <c r="M78" s="4">
        <f>IF(A78="","",IF(J78="Annulé",0,MAX(IFERROR(I78,0)-IFERROR(L78,0),0)))</f>
        <v/>
      </c>
      <c r="N78" s="20">
        <f>IF(OR(A78="",F78=""),"",IF(AND(J78="Payé",K78&lt;&gt;""),K78-F78,Paramètres!$B$2-F78))</f>
        <v/>
      </c>
      <c r="O78" s="21">
        <f>IF(OR(A78="",F78="",M78=0),"",IF(F78&lt;Paramètres!$B$2,"En retard",IF(F78&lt;=Paramètres!$B$2+Paramètres!$B$3,"0 à 7 jours",IF(F78&lt;=Paramètres!$B$2+Paramètres!$B$4,"8 à 30 jours",IF(F78&lt;=Paramètres!$B$2+Paramètres!$B$5,"31 à 60 jours","Plus de 60 jours")))))</f>
        <v/>
      </c>
      <c r="P78" s="22">
        <f>IF(A78="","",IF(OR(B78="",C78="",D78="",F78="",G78="",H78="",J78=""),"Données incomplètes",IF(L78&gt;IFERROR(I78,0),"Montant décaissé supérieur au TTC",IF(AND(J78="Payé",M78&gt;Paramètres!$B$7),"Statut payé incohérent",IF(AND(M78&gt;0,F78&lt;Paramètres!$B$2,J78&lt;&gt;"Suspendu"),"Paiement en retard",IF(AND(M78&gt;=Paramètres!$B$6,F78&lt;=Paramètres!$B$2+Paramètres!$B$4),"Montant sensible à préparer",""))))))</f>
        <v/>
      </c>
      <c r="Q78" s="15" t="n"/>
    </row>
    <row r="79" ht="22" customHeight="1">
      <c r="A79" s="14" t="n"/>
      <c r="B79" s="14" t="n"/>
      <c r="C79" s="14" t="n"/>
      <c r="D79" s="15" t="n"/>
      <c r="E79" s="14" t="n"/>
      <c r="F79" s="16" t="n"/>
      <c r="G79" s="17" t="n"/>
      <c r="H79" s="18" t="n"/>
      <c r="I79" s="4">
        <f>IF(OR(G79="",H79=""),"",ROUND(G79*(1+H79),2))</f>
        <v/>
      </c>
      <c r="J79" s="19" t="n"/>
      <c r="K79" s="16" t="n"/>
      <c r="L79" s="17" t="n"/>
      <c r="M79" s="4">
        <f>IF(A79="","",IF(J79="Annulé",0,MAX(IFERROR(I79,0)-IFERROR(L79,0),0)))</f>
        <v/>
      </c>
      <c r="N79" s="20">
        <f>IF(OR(A79="",F79=""),"",IF(AND(J79="Payé",K79&lt;&gt;""),K79-F79,Paramètres!$B$2-F79))</f>
        <v/>
      </c>
      <c r="O79" s="21">
        <f>IF(OR(A79="",F79="",M79=0),"",IF(F79&lt;Paramètres!$B$2,"En retard",IF(F79&lt;=Paramètres!$B$2+Paramètres!$B$3,"0 à 7 jours",IF(F79&lt;=Paramètres!$B$2+Paramètres!$B$4,"8 à 30 jours",IF(F79&lt;=Paramètres!$B$2+Paramètres!$B$5,"31 à 60 jours","Plus de 60 jours")))))</f>
        <v/>
      </c>
      <c r="P79" s="22">
        <f>IF(A79="","",IF(OR(B79="",C79="",D79="",F79="",G79="",H79="",J79=""),"Données incomplètes",IF(L79&gt;IFERROR(I79,0),"Montant décaissé supérieur au TTC",IF(AND(J79="Payé",M79&gt;Paramètres!$B$7),"Statut payé incohérent",IF(AND(M79&gt;0,F79&lt;Paramètres!$B$2,J79&lt;&gt;"Suspendu"),"Paiement en retard",IF(AND(M79&gt;=Paramètres!$B$6,F79&lt;=Paramètres!$B$2+Paramètres!$B$4),"Montant sensible à préparer",""))))))</f>
        <v/>
      </c>
      <c r="Q79" s="15" t="n"/>
    </row>
    <row r="80" ht="22" customHeight="1">
      <c r="A80" s="14" t="n"/>
      <c r="B80" s="14" t="n"/>
      <c r="C80" s="14" t="n"/>
      <c r="D80" s="15" t="n"/>
      <c r="E80" s="14" t="n"/>
      <c r="F80" s="16" t="n"/>
      <c r="G80" s="17" t="n"/>
      <c r="H80" s="18" t="n"/>
      <c r="I80" s="4">
        <f>IF(OR(G80="",H80=""),"",ROUND(G80*(1+H80),2))</f>
        <v/>
      </c>
      <c r="J80" s="19" t="n"/>
      <c r="K80" s="16" t="n"/>
      <c r="L80" s="17" t="n"/>
      <c r="M80" s="4">
        <f>IF(A80="","",IF(J80="Annulé",0,MAX(IFERROR(I80,0)-IFERROR(L80,0),0)))</f>
        <v/>
      </c>
      <c r="N80" s="20">
        <f>IF(OR(A80="",F80=""),"",IF(AND(J80="Payé",K80&lt;&gt;""),K80-F80,Paramètres!$B$2-F80))</f>
        <v/>
      </c>
      <c r="O80" s="21">
        <f>IF(OR(A80="",F80="",M80=0),"",IF(F80&lt;Paramètres!$B$2,"En retard",IF(F80&lt;=Paramètres!$B$2+Paramètres!$B$3,"0 à 7 jours",IF(F80&lt;=Paramètres!$B$2+Paramètres!$B$4,"8 à 30 jours",IF(F80&lt;=Paramètres!$B$2+Paramètres!$B$5,"31 à 60 jours","Plus de 60 jours")))))</f>
        <v/>
      </c>
      <c r="P80" s="22">
        <f>IF(A80="","",IF(OR(B80="",C80="",D80="",F80="",G80="",H80="",J80=""),"Données incomplètes",IF(L80&gt;IFERROR(I80,0),"Montant décaissé supérieur au TTC",IF(AND(J80="Payé",M80&gt;Paramètres!$B$7),"Statut payé incohérent",IF(AND(M80&gt;0,F80&lt;Paramètres!$B$2,J80&lt;&gt;"Suspendu"),"Paiement en retard",IF(AND(M80&gt;=Paramètres!$B$6,F80&lt;=Paramètres!$B$2+Paramètres!$B$4),"Montant sensible à préparer",""))))))</f>
        <v/>
      </c>
      <c r="Q80" s="15" t="n"/>
    </row>
    <row r="81" ht="22" customHeight="1">
      <c r="A81" s="14" t="n"/>
      <c r="B81" s="14" t="n"/>
      <c r="C81" s="14" t="n"/>
      <c r="D81" s="15" t="n"/>
      <c r="E81" s="14" t="n"/>
      <c r="F81" s="16" t="n"/>
      <c r="G81" s="17" t="n"/>
      <c r="H81" s="18" t="n"/>
      <c r="I81" s="4">
        <f>IF(OR(G81="",H81=""),"",ROUND(G81*(1+H81),2))</f>
        <v/>
      </c>
      <c r="J81" s="19" t="n"/>
      <c r="K81" s="16" t="n"/>
      <c r="L81" s="17" t="n"/>
      <c r="M81" s="4">
        <f>IF(A81="","",IF(J81="Annulé",0,MAX(IFERROR(I81,0)-IFERROR(L81,0),0)))</f>
        <v/>
      </c>
      <c r="N81" s="20">
        <f>IF(OR(A81="",F81=""),"",IF(AND(J81="Payé",K81&lt;&gt;""),K81-F81,Paramètres!$B$2-F81))</f>
        <v/>
      </c>
      <c r="O81" s="21">
        <f>IF(OR(A81="",F81="",M81=0),"",IF(F81&lt;Paramètres!$B$2,"En retard",IF(F81&lt;=Paramètres!$B$2+Paramètres!$B$3,"0 à 7 jours",IF(F81&lt;=Paramètres!$B$2+Paramètres!$B$4,"8 à 30 jours",IF(F81&lt;=Paramètres!$B$2+Paramètres!$B$5,"31 à 60 jours","Plus de 60 jours")))))</f>
        <v/>
      </c>
      <c r="P81" s="22">
        <f>IF(A81="","",IF(OR(B81="",C81="",D81="",F81="",G81="",H81="",J81=""),"Données incomplètes",IF(L81&gt;IFERROR(I81,0),"Montant décaissé supérieur au TTC",IF(AND(J81="Payé",M81&gt;Paramètres!$B$7),"Statut payé incohérent",IF(AND(M81&gt;0,F81&lt;Paramètres!$B$2,J81&lt;&gt;"Suspendu"),"Paiement en retard",IF(AND(M81&gt;=Paramètres!$B$6,F81&lt;=Paramètres!$B$2+Paramètres!$B$4),"Montant sensible à préparer",""))))))</f>
        <v/>
      </c>
      <c r="Q81" s="15" t="n"/>
    </row>
    <row r="82" ht="22" customHeight="1">
      <c r="A82" s="14" t="n"/>
      <c r="B82" s="14" t="n"/>
      <c r="C82" s="14" t="n"/>
      <c r="D82" s="15" t="n"/>
      <c r="E82" s="14" t="n"/>
      <c r="F82" s="16" t="n"/>
      <c r="G82" s="17" t="n"/>
      <c r="H82" s="18" t="n"/>
      <c r="I82" s="4">
        <f>IF(OR(G82="",H82=""),"",ROUND(G82*(1+H82),2))</f>
        <v/>
      </c>
      <c r="J82" s="19" t="n"/>
      <c r="K82" s="16" t="n"/>
      <c r="L82" s="17" t="n"/>
      <c r="M82" s="4">
        <f>IF(A82="","",IF(J82="Annulé",0,MAX(IFERROR(I82,0)-IFERROR(L82,0),0)))</f>
        <v/>
      </c>
      <c r="N82" s="20">
        <f>IF(OR(A82="",F82=""),"",IF(AND(J82="Payé",K82&lt;&gt;""),K82-F82,Paramètres!$B$2-F82))</f>
        <v/>
      </c>
      <c r="O82" s="21">
        <f>IF(OR(A82="",F82="",M82=0),"",IF(F82&lt;Paramètres!$B$2,"En retard",IF(F82&lt;=Paramètres!$B$2+Paramètres!$B$3,"0 à 7 jours",IF(F82&lt;=Paramètres!$B$2+Paramètres!$B$4,"8 à 30 jours",IF(F82&lt;=Paramètres!$B$2+Paramètres!$B$5,"31 à 60 jours","Plus de 60 jours")))))</f>
        <v/>
      </c>
      <c r="P82" s="22">
        <f>IF(A82="","",IF(OR(B82="",C82="",D82="",F82="",G82="",H82="",J82=""),"Données incomplètes",IF(L82&gt;IFERROR(I82,0),"Montant décaissé supérieur au TTC",IF(AND(J82="Payé",M82&gt;Paramètres!$B$7),"Statut payé incohérent",IF(AND(M82&gt;0,F82&lt;Paramètres!$B$2,J82&lt;&gt;"Suspendu"),"Paiement en retard",IF(AND(M82&gt;=Paramètres!$B$6,F82&lt;=Paramètres!$B$2+Paramètres!$B$4),"Montant sensible à préparer",""))))))</f>
        <v/>
      </c>
      <c r="Q82" s="15" t="n"/>
    </row>
    <row r="83" ht="22" customHeight="1">
      <c r="A83" s="14" t="n"/>
      <c r="B83" s="14" t="n"/>
      <c r="C83" s="14" t="n"/>
      <c r="D83" s="15" t="n"/>
      <c r="E83" s="14" t="n"/>
      <c r="F83" s="16" t="n"/>
      <c r="G83" s="17" t="n"/>
      <c r="H83" s="18" t="n"/>
      <c r="I83" s="4">
        <f>IF(OR(G83="",H83=""),"",ROUND(G83*(1+H83),2))</f>
        <v/>
      </c>
      <c r="J83" s="19" t="n"/>
      <c r="K83" s="16" t="n"/>
      <c r="L83" s="17" t="n"/>
      <c r="M83" s="4">
        <f>IF(A83="","",IF(J83="Annulé",0,MAX(IFERROR(I83,0)-IFERROR(L83,0),0)))</f>
        <v/>
      </c>
      <c r="N83" s="20">
        <f>IF(OR(A83="",F83=""),"",IF(AND(J83="Payé",K83&lt;&gt;""),K83-F83,Paramètres!$B$2-F83))</f>
        <v/>
      </c>
      <c r="O83" s="21">
        <f>IF(OR(A83="",F83="",M83=0),"",IF(F83&lt;Paramètres!$B$2,"En retard",IF(F83&lt;=Paramètres!$B$2+Paramètres!$B$3,"0 à 7 jours",IF(F83&lt;=Paramètres!$B$2+Paramètres!$B$4,"8 à 30 jours",IF(F83&lt;=Paramètres!$B$2+Paramètres!$B$5,"31 à 60 jours","Plus de 60 jours")))))</f>
        <v/>
      </c>
      <c r="P83" s="22">
        <f>IF(A83="","",IF(OR(B83="",C83="",D83="",F83="",G83="",H83="",J83=""),"Données incomplètes",IF(L83&gt;IFERROR(I83,0),"Montant décaissé supérieur au TTC",IF(AND(J83="Payé",M83&gt;Paramètres!$B$7),"Statut payé incohérent",IF(AND(M83&gt;0,F83&lt;Paramètres!$B$2,J83&lt;&gt;"Suspendu"),"Paiement en retard",IF(AND(M83&gt;=Paramètres!$B$6,F83&lt;=Paramètres!$B$2+Paramètres!$B$4),"Montant sensible à préparer",""))))))</f>
        <v/>
      </c>
      <c r="Q83" s="15" t="n"/>
    </row>
    <row r="84" ht="22" customHeight="1">
      <c r="A84" s="14" t="n"/>
      <c r="B84" s="14" t="n"/>
      <c r="C84" s="14" t="n"/>
      <c r="D84" s="15" t="n"/>
      <c r="E84" s="14" t="n"/>
      <c r="F84" s="16" t="n"/>
      <c r="G84" s="17" t="n"/>
      <c r="H84" s="18" t="n"/>
      <c r="I84" s="4">
        <f>IF(OR(G84="",H84=""),"",ROUND(G84*(1+H84),2))</f>
        <v/>
      </c>
      <c r="J84" s="19" t="n"/>
      <c r="K84" s="16" t="n"/>
      <c r="L84" s="17" t="n"/>
      <c r="M84" s="4">
        <f>IF(A84="","",IF(J84="Annulé",0,MAX(IFERROR(I84,0)-IFERROR(L84,0),0)))</f>
        <v/>
      </c>
      <c r="N84" s="20">
        <f>IF(OR(A84="",F84=""),"",IF(AND(J84="Payé",K84&lt;&gt;""),K84-F84,Paramètres!$B$2-F84))</f>
        <v/>
      </c>
      <c r="O84" s="21">
        <f>IF(OR(A84="",F84="",M84=0),"",IF(F84&lt;Paramètres!$B$2,"En retard",IF(F84&lt;=Paramètres!$B$2+Paramètres!$B$3,"0 à 7 jours",IF(F84&lt;=Paramètres!$B$2+Paramètres!$B$4,"8 à 30 jours",IF(F84&lt;=Paramètres!$B$2+Paramètres!$B$5,"31 à 60 jours","Plus de 60 jours")))))</f>
        <v/>
      </c>
      <c r="P84" s="22">
        <f>IF(A84="","",IF(OR(B84="",C84="",D84="",F84="",G84="",H84="",J84=""),"Données incomplètes",IF(L84&gt;IFERROR(I84,0),"Montant décaissé supérieur au TTC",IF(AND(J84="Payé",M84&gt;Paramètres!$B$7),"Statut payé incohérent",IF(AND(M84&gt;0,F84&lt;Paramètres!$B$2,J84&lt;&gt;"Suspendu"),"Paiement en retard",IF(AND(M84&gt;=Paramètres!$B$6,F84&lt;=Paramètres!$B$2+Paramètres!$B$4),"Montant sensible à préparer",""))))))</f>
        <v/>
      </c>
      <c r="Q84" s="15" t="n"/>
    </row>
    <row r="85" ht="22" customHeight="1">
      <c r="A85" s="14" t="n"/>
      <c r="B85" s="14" t="n"/>
      <c r="C85" s="14" t="n"/>
      <c r="D85" s="15" t="n"/>
      <c r="E85" s="14" t="n"/>
      <c r="F85" s="16" t="n"/>
      <c r="G85" s="17" t="n"/>
      <c r="H85" s="18" t="n"/>
      <c r="I85" s="4">
        <f>IF(OR(G85="",H85=""),"",ROUND(G85*(1+H85),2))</f>
        <v/>
      </c>
      <c r="J85" s="19" t="n"/>
      <c r="K85" s="16" t="n"/>
      <c r="L85" s="17" t="n"/>
      <c r="M85" s="4">
        <f>IF(A85="","",IF(J85="Annulé",0,MAX(IFERROR(I85,0)-IFERROR(L85,0),0)))</f>
        <v/>
      </c>
      <c r="N85" s="20">
        <f>IF(OR(A85="",F85=""),"",IF(AND(J85="Payé",K85&lt;&gt;""),K85-F85,Paramètres!$B$2-F85))</f>
        <v/>
      </c>
      <c r="O85" s="21">
        <f>IF(OR(A85="",F85="",M85=0),"",IF(F85&lt;Paramètres!$B$2,"En retard",IF(F85&lt;=Paramètres!$B$2+Paramètres!$B$3,"0 à 7 jours",IF(F85&lt;=Paramètres!$B$2+Paramètres!$B$4,"8 à 30 jours",IF(F85&lt;=Paramètres!$B$2+Paramètres!$B$5,"31 à 60 jours","Plus de 60 jours")))))</f>
        <v/>
      </c>
      <c r="P85" s="22">
        <f>IF(A85="","",IF(OR(B85="",C85="",D85="",F85="",G85="",H85="",J85=""),"Données incomplètes",IF(L85&gt;IFERROR(I85,0),"Montant décaissé supérieur au TTC",IF(AND(J85="Payé",M85&gt;Paramètres!$B$7),"Statut payé incohérent",IF(AND(M85&gt;0,F85&lt;Paramètres!$B$2,J85&lt;&gt;"Suspendu"),"Paiement en retard",IF(AND(M85&gt;=Paramètres!$B$6,F85&lt;=Paramètres!$B$2+Paramètres!$B$4),"Montant sensible à préparer",""))))))</f>
        <v/>
      </c>
      <c r="Q85" s="15" t="n"/>
    </row>
    <row r="86" ht="22" customHeight="1">
      <c r="A86" s="14" t="n"/>
      <c r="B86" s="14" t="n"/>
      <c r="C86" s="14" t="n"/>
      <c r="D86" s="15" t="n"/>
      <c r="E86" s="14" t="n"/>
      <c r="F86" s="16" t="n"/>
      <c r="G86" s="17" t="n"/>
      <c r="H86" s="18" t="n"/>
      <c r="I86" s="4">
        <f>IF(OR(G86="",H86=""),"",ROUND(G86*(1+H86),2))</f>
        <v/>
      </c>
      <c r="J86" s="19" t="n"/>
      <c r="K86" s="16" t="n"/>
      <c r="L86" s="17" t="n"/>
      <c r="M86" s="4">
        <f>IF(A86="","",IF(J86="Annulé",0,MAX(IFERROR(I86,0)-IFERROR(L86,0),0)))</f>
        <v/>
      </c>
      <c r="N86" s="20">
        <f>IF(OR(A86="",F86=""),"",IF(AND(J86="Payé",K86&lt;&gt;""),K86-F86,Paramètres!$B$2-F86))</f>
        <v/>
      </c>
      <c r="O86" s="21">
        <f>IF(OR(A86="",F86="",M86=0),"",IF(F86&lt;Paramètres!$B$2,"En retard",IF(F86&lt;=Paramètres!$B$2+Paramètres!$B$3,"0 à 7 jours",IF(F86&lt;=Paramètres!$B$2+Paramètres!$B$4,"8 à 30 jours",IF(F86&lt;=Paramètres!$B$2+Paramètres!$B$5,"31 à 60 jours","Plus de 60 jours")))))</f>
        <v/>
      </c>
      <c r="P86" s="22">
        <f>IF(A86="","",IF(OR(B86="",C86="",D86="",F86="",G86="",H86="",J86=""),"Données incomplètes",IF(L86&gt;IFERROR(I86,0),"Montant décaissé supérieur au TTC",IF(AND(J86="Payé",M86&gt;Paramètres!$B$7),"Statut payé incohérent",IF(AND(M86&gt;0,F86&lt;Paramètres!$B$2,J86&lt;&gt;"Suspendu"),"Paiement en retard",IF(AND(M86&gt;=Paramètres!$B$6,F86&lt;=Paramètres!$B$2+Paramètres!$B$4),"Montant sensible à préparer",""))))))</f>
        <v/>
      </c>
      <c r="Q86" s="15" t="n"/>
    </row>
    <row r="87" ht="22" customHeight="1">
      <c r="A87" s="14" t="n"/>
      <c r="B87" s="14" t="n"/>
      <c r="C87" s="14" t="n"/>
      <c r="D87" s="15" t="n"/>
      <c r="E87" s="14" t="n"/>
      <c r="F87" s="16" t="n"/>
      <c r="G87" s="17" t="n"/>
      <c r="H87" s="18" t="n"/>
      <c r="I87" s="4">
        <f>IF(OR(G87="",H87=""),"",ROUND(G87*(1+H87),2))</f>
        <v/>
      </c>
      <c r="J87" s="19" t="n"/>
      <c r="K87" s="16" t="n"/>
      <c r="L87" s="17" t="n"/>
      <c r="M87" s="4">
        <f>IF(A87="","",IF(J87="Annulé",0,MAX(IFERROR(I87,0)-IFERROR(L87,0),0)))</f>
        <v/>
      </c>
      <c r="N87" s="20">
        <f>IF(OR(A87="",F87=""),"",IF(AND(J87="Payé",K87&lt;&gt;""),K87-F87,Paramètres!$B$2-F87))</f>
        <v/>
      </c>
      <c r="O87" s="21">
        <f>IF(OR(A87="",F87="",M87=0),"",IF(F87&lt;Paramètres!$B$2,"En retard",IF(F87&lt;=Paramètres!$B$2+Paramètres!$B$3,"0 à 7 jours",IF(F87&lt;=Paramètres!$B$2+Paramètres!$B$4,"8 à 30 jours",IF(F87&lt;=Paramètres!$B$2+Paramètres!$B$5,"31 à 60 jours","Plus de 60 jours")))))</f>
        <v/>
      </c>
      <c r="P87" s="22">
        <f>IF(A87="","",IF(OR(B87="",C87="",D87="",F87="",G87="",H87="",J87=""),"Données incomplètes",IF(L87&gt;IFERROR(I87,0),"Montant décaissé supérieur au TTC",IF(AND(J87="Payé",M87&gt;Paramètres!$B$7),"Statut payé incohérent",IF(AND(M87&gt;0,F87&lt;Paramètres!$B$2,J87&lt;&gt;"Suspendu"),"Paiement en retard",IF(AND(M87&gt;=Paramètres!$B$6,F87&lt;=Paramètres!$B$2+Paramètres!$B$4),"Montant sensible à préparer",""))))))</f>
        <v/>
      </c>
      <c r="Q87" s="15" t="n"/>
    </row>
    <row r="88" ht="22" customHeight="1">
      <c r="A88" s="14" t="n"/>
      <c r="B88" s="14" t="n"/>
      <c r="C88" s="14" t="n"/>
      <c r="D88" s="15" t="n"/>
      <c r="E88" s="14" t="n"/>
      <c r="F88" s="16" t="n"/>
      <c r="G88" s="17" t="n"/>
      <c r="H88" s="18" t="n"/>
      <c r="I88" s="4">
        <f>IF(OR(G88="",H88=""),"",ROUND(G88*(1+H88),2))</f>
        <v/>
      </c>
      <c r="J88" s="19" t="n"/>
      <c r="K88" s="16" t="n"/>
      <c r="L88" s="17" t="n"/>
      <c r="M88" s="4">
        <f>IF(A88="","",IF(J88="Annulé",0,MAX(IFERROR(I88,0)-IFERROR(L88,0),0)))</f>
        <v/>
      </c>
      <c r="N88" s="20">
        <f>IF(OR(A88="",F88=""),"",IF(AND(J88="Payé",K88&lt;&gt;""),K88-F88,Paramètres!$B$2-F88))</f>
        <v/>
      </c>
      <c r="O88" s="21">
        <f>IF(OR(A88="",F88="",M88=0),"",IF(F88&lt;Paramètres!$B$2,"En retard",IF(F88&lt;=Paramètres!$B$2+Paramètres!$B$3,"0 à 7 jours",IF(F88&lt;=Paramètres!$B$2+Paramètres!$B$4,"8 à 30 jours",IF(F88&lt;=Paramètres!$B$2+Paramètres!$B$5,"31 à 60 jours","Plus de 60 jours")))))</f>
        <v/>
      </c>
      <c r="P88" s="22">
        <f>IF(A88="","",IF(OR(B88="",C88="",D88="",F88="",G88="",H88="",J88=""),"Données incomplètes",IF(L88&gt;IFERROR(I88,0),"Montant décaissé supérieur au TTC",IF(AND(J88="Payé",M88&gt;Paramètres!$B$7),"Statut payé incohérent",IF(AND(M88&gt;0,F88&lt;Paramètres!$B$2,J88&lt;&gt;"Suspendu"),"Paiement en retard",IF(AND(M88&gt;=Paramètres!$B$6,F88&lt;=Paramètres!$B$2+Paramètres!$B$4),"Montant sensible à préparer",""))))))</f>
        <v/>
      </c>
      <c r="Q88" s="15" t="n"/>
    </row>
    <row r="89" ht="22" customHeight="1">
      <c r="A89" s="14" t="n"/>
      <c r="B89" s="14" t="n"/>
      <c r="C89" s="14" t="n"/>
      <c r="D89" s="15" t="n"/>
      <c r="E89" s="14" t="n"/>
      <c r="F89" s="16" t="n"/>
      <c r="G89" s="17" t="n"/>
      <c r="H89" s="18" t="n"/>
      <c r="I89" s="4">
        <f>IF(OR(G89="",H89=""),"",ROUND(G89*(1+H89),2))</f>
        <v/>
      </c>
      <c r="J89" s="19" t="n"/>
      <c r="K89" s="16" t="n"/>
      <c r="L89" s="17" t="n"/>
      <c r="M89" s="4">
        <f>IF(A89="","",IF(J89="Annulé",0,MAX(IFERROR(I89,0)-IFERROR(L89,0),0)))</f>
        <v/>
      </c>
      <c r="N89" s="20">
        <f>IF(OR(A89="",F89=""),"",IF(AND(J89="Payé",K89&lt;&gt;""),K89-F89,Paramètres!$B$2-F89))</f>
        <v/>
      </c>
      <c r="O89" s="21">
        <f>IF(OR(A89="",F89="",M89=0),"",IF(F89&lt;Paramètres!$B$2,"En retard",IF(F89&lt;=Paramètres!$B$2+Paramètres!$B$3,"0 à 7 jours",IF(F89&lt;=Paramètres!$B$2+Paramètres!$B$4,"8 à 30 jours",IF(F89&lt;=Paramètres!$B$2+Paramètres!$B$5,"31 à 60 jours","Plus de 60 jours")))))</f>
        <v/>
      </c>
      <c r="P89" s="22">
        <f>IF(A89="","",IF(OR(B89="",C89="",D89="",F89="",G89="",H89="",J89=""),"Données incomplètes",IF(L89&gt;IFERROR(I89,0),"Montant décaissé supérieur au TTC",IF(AND(J89="Payé",M89&gt;Paramètres!$B$7),"Statut payé incohérent",IF(AND(M89&gt;0,F89&lt;Paramètres!$B$2,J89&lt;&gt;"Suspendu"),"Paiement en retard",IF(AND(M89&gt;=Paramètres!$B$6,F89&lt;=Paramètres!$B$2+Paramètres!$B$4),"Montant sensible à préparer",""))))))</f>
        <v/>
      </c>
      <c r="Q89" s="15" t="n"/>
    </row>
    <row r="90" ht="22" customHeight="1">
      <c r="A90" s="14" t="n"/>
      <c r="B90" s="14" t="n"/>
      <c r="C90" s="14" t="n"/>
      <c r="D90" s="15" t="n"/>
      <c r="E90" s="14" t="n"/>
      <c r="F90" s="16" t="n"/>
      <c r="G90" s="17" t="n"/>
      <c r="H90" s="18" t="n"/>
      <c r="I90" s="4">
        <f>IF(OR(G90="",H90=""),"",ROUND(G90*(1+H90),2))</f>
        <v/>
      </c>
      <c r="J90" s="19" t="n"/>
      <c r="K90" s="16" t="n"/>
      <c r="L90" s="17" t="n"/>
      <c r="M90" s="4">
        <f>IF(A90="","",IF(J90="Annulé",0,MAX(IFERROR(I90,0)-IFERROR(L90,0),0)))</f>
        <v/>
      </c>
      <c r="N90" s="20">
        <f>IF(OR(A90="",F90=""),"",IF(AND(J90="Payé",K90&lt;&gt;""),K90-F90,Paramètres!$B$2-F90))</f>
        <v/>
      </c>
      <c r="O90" s="21">
        <f>IF(OR(A90="",F90="",M90=0),"",IF(F90&lt;Paramètres!$B$2,"En retard",IF(F90&lt;=Paramètres!$B$2+Paramètres!$B$3,"0 à 7 jours",IF(F90&lt;=Paramètres!$B$2+Paramètres!$B$4,"8 à 30 jours",IF(F90&lt;=Paramètres!$B$2+Paramètres!$B$5,"31 à 60 jours","Plus de 60 jours")))))</f>
        <v/>
      </c>
      <c r="P90" s="22">
        <f>IF(A90="","",IF(OR(B90="",C90="",D90="",F90="",G90="",H90="",J90=""),"Données incomplètes",IF(L90&gt;IFERROR(I90,0),"Montant décaissé supérieur au TTC",IF(AND(J90="Payé",M90&gt;Paramètres!$B$7),"Statut payé incohérent",IF(AND(M90&gt;0,F90&lt;Paramètres!$B$2,J90&lt;&gt;"Suspendu"),"Paiement en retard",IF(AND(M90&gt;=Paramètres!$B$6,F90&lt;=Paramètres!$B$2+Paramètres!$B$4),"Montant sensible à préparer",""))))))</f>
        <v/>
      </c>
      <c r="Q90" s="15" t="n"/>
    </row>
    <row r="91" ht="22" customHeight="1">
      <c r="A91" s="14" t="n"/>
      <c r="B91" s="14" t="n"/>
      <c r="C91" s="14" t="n"/>
      <c r="D91" s="15" t="n"/>
      <c r="E91" s="14" t="n"/>
      <c r="F91" s="16" t="n"/>
      <c r="G91" s="17" t="n"/>
      <c r="H91" s="18" t="n"/>
      <c r="I91" s="4">
        <f>IF(OR(G91="",H91=""),"",ROUND(G91*(1+H91),2))</f>
        <v/>
      </c>
      <c r="J91" s="19" t="n"/>
      <c r="K91" s="16" t="n"/>
      <c r="L91" s="17" t="n"/>
      <c r="M91" s="4">
        <f>IF(A91="","",IF(J91="Annulé",0,MAX(IFERROR(I91,0)-IFERROR(L91,0),0)))</f>
        <v/>
      </c>
      <c r="N91" s="20">
        <f>IF(OR(A91="",F91=""),"",IF(AND(J91="Payé",K91&lt;&gt;""),K91-F91,Paramètres!$B$2-F91))</f>
        <v/>
      </c>
      <c r="O91" s="21">
        <f>IF(OR(A91="",F91="",M91=0),"",IF(F91&lt;Paramètres!$B$2,"En retard",IF(F91&lt;=Paramètres!$B$2+Paramètres!$B$3,"0 à 7 jours",IF(F91&lt;=Paramètres!$B$2+Paramètres!$B$4,"8 à 30 jours",IF(F91&lt;=Paramètres!$B$2+Paramètres!$B$5,"31 à 60 jours","Plus de 60 jours")))))</f>
        <v/>
      </c>
      <c r="P91" s="22">
        <f>IF(A91="","",IF(OR(B91="",C91="",D91="",F91="",G91="",H91="",J91=""),"Données incomplètes",IF(L91&gt;IFERROR(I91,0),"Montant décaissé supérieur au TTC",IF(AND(J91="Payé",M91&gt;Paramètres!$B$7),"Statut payé incohérent",IF(AND(M91&gt;0,F91&lt;Paramètres!$B$2,J91&lt;&gt;"Suspendu"),"Paiement en retard",IF(AND(M91&gt;=Paramètres!$B$6,F91&lt;=Paramètres!$B$2+Paramètres!$B$4),"Montant sensible à préparer",""))))))</f>
        <v/>
      </c>
      <c r="Q91" s="15" t="n"/>
    </row>
    <row r="92" ht="22" customHeight="1">
      <c r="A92" s="14" t="n"/>
      <c r="B92" s="14" t="n"/>
      <c r="C92" s="14" t="n"/>
      <c r="D92" s="15" t="n"/>
      <c r="E92" s="14" t="n"/>
      <c r="F92" s="16" t="n"/>
      <c r="G92" s="17" t="n"/>
      <c r="H92" s="18" t="n"/>
      <c r="I92" s="4">
        <f>IF(OR(G92="",H92=""),"",ROUND(G92*(1+H92),2))</f>
        <v/>
      </c>
      <c r="J92" s="19" t="n"/>
      <c r="K92" s="16" t="n"/>
      <c r="L92" s="17" t="n"/>
      <c r="M92" s="4">
        <f>IF(A92="","",IF(J92="Annulé",0,MAX(IFERROR(I92,0)-IFERROR(L92,0),0)))</f>
        <v/>
      </c>
      <c r="N92" s="20">
        <f>IF(OR(A92="",F92=""),"",IF(AND(J92="Payé",K92&lt;&gt;""),K92-F92,Paramètres!$B$2-F92))</f>
        <v/>
      </c>
      <c r="O92" s="21">
        <f>IF(OR(A92="",F92="",M92=0),"",IF(F92&lt;Paramètres!$B$2,"En retard",IF(F92&lt;=Paramètres!$B$2+Paramètres!$B$3,"0 à 7 jours",IF(F92&lt;=Paramètres!$B$2+Paramètres!$B$4,"8 à 30 jours",IF(F92&lt;=Paramètres!$B$2+Paramètres!$B$5,"31 à 60 jours","Plus de 60 jours")))))</f>
        <v/>
      </c>
      <c r="P92" s="22">
        <f>IF(A92="","",IF(OR(B92="",C92="",D92="",F92="",G92="",H92="",J92=""),"Données incomplètes",IF(L92&gt;IFERROR(I92,0),"Montant décaissé supérieur au TTC",IF(AND(J92="Payé",M92&gt;Paramètres!$B$7),"Statut payé incohérent",IF(AND(M92&gt;0,F92&lt;Paramètres!$B$2,J92&lt;&gt;"Suspendu"),"Paiement en retard",IF(AND(M92&gt;=Paramètres!$B$6,F92&lt;=Paramètres!$B$2+Paramètres!$B$4),"Montant sensible à préparer",""))))))</f>
        <v/>
      </c>
      <c r="Q92" s="15" t="n"/>
    </row>
    <row r="93" ht="22" customHeight="1">
      <c r="A93" s="14" t="n"/>
      <c r="B93" s="14" t="n"/>
      <c r="C93" s="14" t="n"/>
      <c r="D93" s="15" t="n"/>
      <c r="E93" s="14" t="n"/>
      <c r="F93" s="16" t="n"/>
      <c r="G93" s="17" t="n"/>
      <c r="H93" s="18" t="n"/>
      <c r="I93" s="4">
        <f>IF(OR(G93="",H93=""),"",ROUND(G93*(1+H93),2))</f>
        <v/>
      </c>
      <c r="J93" s="19" t="n"/>
      <c r="K93" s="16" t="n"/>
      <c r="L93" s="17" t="n"/>
      <c r="M93" s="4">
        <f>IF(A93="","",IF(J93="Annulé",0,MAX(IFERROR(I93,0)-IFERROR(L93,0),0)))</f>
        <v/>
      </c>
      <c r="N93" s="20">
        <f>IF(OR(A93="",F93=""),"",IF(AND(J93="Payé",K93&lt;&gt;""),K93-F93,Paramètres!$B$2-F93))</f>
        <v/>
      </c>
      <c r="O93" s="21">
        <f>IF(OR(A93="",F93="",M93=0),"",IF(F93&lt;Paramètres!$B$2,"En retard",IF(F93&lt;=Paramètres!$B$2+Paramètres!$B$3,"0 à 7 jours",IF(F93&lt;=Paramètres!$B$2+Paramètres!$B$4,"8 à 30 jours",IF(F93&lt;=Paramètres!$B$2+Paramètres!$B$5,"31 à 60 jours","Plus de 60 jours")))))</f>
        <v/>
      </c>
      <c r="P93" s="22">
        <f>IF(A93="","",IF(OR(B93="",C93="",D93="",F93="",G93="",H93="",J93=""),"Données incomplètes",IF(L93&gt;IFERROR(I93,0),"Montant décaissé supérieur au TTC",IF(AND(J93="Payé",M93&gt;Paramètres!$B$7),"Statut payé incohérent",IF(AND(M93&gt;0,F93&lt;Paramètres!$B$2,J93&lt;&gt;"Suspendu"),"Paiement en retard",IF(AND(M93&gt;=Paramètres!$B$6,F93&lt;=Paramètres!$B$2+Paramètres!$B$4),"Montant sensible à préparer",""))))))</f>
        <v/>
      </c>
      <c r="Q93" s="15" t="n"/>
    </row>
    <row r="94" ht="22" customHeight="1">
      <c r="A94" s="14" t="n"/>
      <c r="B94" s="14" t="n"/>
      <c r="C94" s="14" t="n"/>
      <c r="D94" s="15" t="n"/>
      <c r="E94" s="14" t="n"/>
      <c r="F94" s="16" t="n"/>
      <c r="G94" s="17" t="n"/>
      <c r="H94" s="18" t="n"/>
      <c r="I94" s="4">
        <f>IF(OR(G94="",H94=""),"",ROUND(G94*(1+H94),2))</f>
        <v/>
      </c>
      <c r="J94" s="19" t="n"/>
      <c r="K94" s="16" t="n"/>
      <c r="L94" s="17" t="n"/>
      <c r="M94" s="4">
        <f>IF(A94="","",IF(J94="Annulé",0,MAX(IFERROR(I94,0)-IFERROR(L94,0),0)))</f>
        <v/>
      </c>
      <c r="N94" s="20">
        <f>IF(OR(A94="",F94=""),"",IF(AND(J94="Payé",K94&lt;&gt;""),K94-F94,Paramètres!$B$2-F94))</f>
        <v/>
      </c>
      <c r="O94" s="21">
        <f>IF(OR(A94="",F94="",M94=0),"",IF(F94&lt;Paramètres!$B$2,"En retard",IF(F94&lt;=Paramètres!$B$2+Paramètres!$B$3,"0 à 7 jours",IF(F94&lt;=Paramètres!$B$2+Paramètres!$B$4,"8 à 30 jours",IF(F94&lt;=Paramètres!$B$2+Paramètres!$B$5,"31 à 60 jours","Plus de 60 jours")))))</f>
        <v/>
      </c>
      <c r="P94" s="22">
        <f>IF(A94="","",IF(OR(B94="",C94="",D94="",F94="",G94="",H94="",J94=""),"Données incomplètes",IF(L94&gt;IFERROR(I94,0),"Montant décaissé supérieur au TTC",IF(AND(J94="Payé",M94&gt;Paramètres!$B$7),"Statut payé incohérent",IF(AND(M94&gt;0,F94&lt;Paramètres!$B$2,J94&lt;&gt;"Suspendu"),"Paiement en retard",IF(AND(M94&gt;=Paramètres!$B$6,F94&lt;=Paramètres!$B$2+Paramètres!$B$4),"Montant sensible à préparer",""))))))</f>
        <v/>
      </c>
      <c r="Q94" s="15" t="n"/>
    </row>
    <row r="95" ht="22" customHeight="1">
      <c r="A95" s="14" t="n"/>
      <c r="B95" s="14" t="n"/>
      <c r="C95" s="14" t="n"/>
      <c r="D95" s="15" t="n"/>
      <c r="E95" s="14" t="n"/>
      <c r="F95" s="16" t="n"/>
      <c r="G95" s="17" t="n"/>
      <c r="H95" s="18" t="n"/>
      <c r="I95" s="4">
        <f>IF(OR(G95="",H95=""),"",ROUND(G95*(1+H95),2))</f>
        <v/>
      </c>
      <c r="J95" s="19" t="n"/>
      <c r="K95" s="16" t="n"/>
      <c r="L95" s="17" t="n"/>
      <c r="M95" s="4">
        <f>IF(A95="","",IF(J95="Annulé",0,MAX(IFERROR(I95,0)-IFERROR(L95,0),0)))</f>
        <v/>
      </c>
      <c r="N95" s="20">
        <f>IF(OR(A95="",F95=""),"",IF(AND(J95="Payé",K95&lt;&gt;""),K95-F95,Paramètres!$B$2-F95))</f>
        <v/>
      </c>
      <c r="O95" s="21">
        <f>IF(OR(A95="",F95="",M95=0),"",IF(F95&lt;Paramètres!$B$2,"En retard",IF(F95&lt;=Paramètres!$B$2+Paramètres!$B$3,"0 à 7 jours",IF(F95&lt;=Paramètres!$B$2+Paramètres!$B$4,"8 à 30 jours",IF(F95&lt;=Paramètres!$B$2+Paramètres!$B$5,"31 à 60 jours","Plus de 60 jours")))))</f>
        <v/>
      </c>
      <c r="P95" s="22">
        <f>IF(A95="","",IF(OR(B95="",C95="",D95="",F95="",G95="",H95="",J95=""),"Données incomplètes",IF(L95&gt;IFERROR(I95,0),"Montant décaissé supérieur au TTC",IF(AND(J95="Payé",M95&gt;Paramètres!$B$7),"Statut payé incohérent",IF(AND(M95&gt;0,F95&lt;Paramètres!$B$2,J95&lt;&gt;"Suspendu"),"Paiement en retard",IF(AND(M95&gt;=Paramètres!$B$6,F95&lt;=Paramètres!$B$2+Paramètres!$B$4),"Montant sensible à préparer",""))))))</f>
        <v/>
      </c>
      <c r="Q95" s="15" t="n"/>
    </row>
    <row r="96" ht="22" customHeight="1">
      <c r="A96" s="14" t="n"/>
      <c r="B96" s="14" t="n"/>
      <c r="C96" s="14" t="n"/>
      <c r="D96" s="15" t="n"/>
      <c r="E96" s="14" t="n"/>
      <c r="F96" s="16" t="n"/>
      <c r="G96" s="17" t="n"/>
      <c r="H96" s="18" t="n"/>
      <c r="I96" s="4">
        <f>IF(OR(G96="",H96=""),"",ROUND(G96*(1+H96),2))</f>
        <v/>
      </c>
      <c r="J96" s="19" t="n"/>
      <c r="K96" s="16" t="n"/>
      <c r="L96" s="17" t="n"/>
      <c r="M96" s="4">
        <f>IF(A96="","",IF(J96="Annulé",0,MAX(IFERROR(I96,0)-IFERROR(L96,0),0)))</f>
        <v/>
      </c>
      <c r="N96" s="20">
        <f>IF(OR(A96="",F96=""),"",IF(AND(J96="Payé",K96&lt;&gt;""),K96-F96,Paramètres!$B$2-F96))</f>
        <v/>
      </c>
      <c r="O96" s="21">
        <f>IF(OR(A96="",F96="",M96=0),"",IF(F96&lt;Paramètres!$B$2,"En retard",IF(F96&lt;=Paramètres!$B$2+Paramètres!$B$3,"0 à 7 jours",IF(F96&lt;=Paramètres!$B$2+Paramètres!$B$4,"8 à 30 jours",IF(F96&lt;=Paramètres!$B$2+Paramètres!$B$5,"31 à 60 jours","Plus de 60 jours")))))</f>
        <v/>
      </c>
      <c r="P96" s="22">
        <f>IF(A96="","",IF(OR(B96="",C96="",D96="",F96="",G96="",H96="",J96=""),"Données incomplètes",IF(L96&gt;IFERROR(I96,0),"Montant décaissé supérieur au TTC",IF(AND(J96="Payé",M96&gt;Paramètres!$B$7),"Statut payé incohérent",IF(AND(M96&gt;0,F96&lt;Paramètres!$B$2,J96&lt;&gt;"Suspendu"),"Paiement en retard",IF(AND(M96&gt;=Paramètres!$B$6,F96&lt;=Paramètres!$B$2+Paramètres!$B$4),"Montant sensible à préparer",""))))))</f>
        <v/>
      </c>
      <c r="Q96" s="15" t="n"/>
    </row>
    <row r="97" ht="22" customHeight="1">
      <c r="A97" s="14" t="n"/>
      <c r="B97" s="14" t="n"/>
      <c r="C97" s="14" t="n"/>
      <c r="D97" s="15" t="n"/>
      <c r="E97" s="14" t="n"/>
      <c r="F97" s="16" t="n"/>
      <c r="G97" s="17" t="n"/>
      <c r="H97" s="18" t="n"/>
      <c r="I97" s="4">
        <f>IF(OR(G97="",H97=""),"",ROUND(G97*(1+H97),2))</f>
        <v/>
      </c>
      <c r="J97" s="19" t="n"/>
      <c r="K97" s="16" t="n"/>
      <c r="L97" s="17" t="n"/>
      <c r="M97" s="4">
        <f>IF(A97="","",IF(J97="Annulé",0,MAX(IFERROR(I97,0)-IFERROR(L97,0),0)))</f>
        <v/>
      </c>
      <c r="N97" s="20">
        <f>IF(OR(A97="",F97=""),"",IF(AND(J97="Payé",K97&lt;&gt;""),K97-F97,Paramètres!$B$2-F97))</f>
        <v/>
      </c>
      <c r="O97" s="21">
        <f>IF(OR(A97="",F97="",M97=0),"",IF(F97&lt;Paramètres!$B$2,"En retard",IF(F97&lt;=Paramètres!$B$2+Paramètres!$B$3,"0 à 7 jours",IF(F97&lt;=Paramètres!$B$2+Paramètres!$B$4,"8 à 30 jours",IF(F97&lt;=Paramètres!$B$2+Paramètres!$B$5,"31 à 60 jours","Plus de 60 jours")))))</f>
        <v/>
      </c>
      <c r="P97" s="22">
        <f>IF(A97="","",IF(OR(B97="",C97="",D97="",F97="",G97="",H97="",J97=""),"Données incomplètes",IF(L97&gt;IFERROR(I97,0),"Montant décaissé supérieur au TTC",IF(AND(J97="Payé",M97&gt;Paramètres!$B$7),"Statut payé incohérent",IF(AND(M97&gt;0,F97&lt;Paramètres!$B$2,J97&lt;&gt;"Suspendu"),"Paiement en retard",IF(AND(M97&gt;=Paramètres!$B$6,F97&lt;=Paramètres!$B$2+Paramètres!$B$4),"Montant sensible à préparer",""))))))</f>
        <v/>
      </c>
      <c r="Q97" s="15" t="n"/>
    </row>
    <row r="98" ht="22" customHeight="1">
      <c r="A98" s="14" t="n"/>
      <c r="B98" s="14" t="n"/>
      <c r="C98" s="14" t="n"/>
      <c r="D98" s="15" t="n"/>
      <c r="E98" s="14" t="n"/>
      <c r="F98" s="16" t="n"/>
      <c r="G98" s="17" t="n"/>
      <c r="H98" s="18" t="n"/>
      <c r="I98" s="4">
        <f>IF(OR(G98="",H98=""),"",ROUND(G98*(1+H98),2))</f>
        <v/>
      </c>
      <c r="J98" s="19" t="n"/>
      <c r="K98" s="16" t="n"/>
      <c r="L98" s="17" t="n"/>
      <c r="M98" s="4">
        <f>IF(A98="","",IF(J98="Annulé",0,MAX(IFERROR(I98,0)-IFERROR(L98,0),0)))</f>
        <v/>
      </c>
      <c r="N98" s="20">
        <f>IF(OR(A98="",F98=""),"",IF(AND(J98="Payé",K98&lt;&gt;""),K98-F98,Paramètres!$B$2-F98))</f>
        <v/>
      </c>
      <c r="O98" s="21">
        <f>IF(OR(A98="",F98="",M98=0),"",IF(F98&lt;Paramètres!$B$2,"En retard",IF(F98&lt;=Paramètres!$B$2+Paramètres!$B$3,"0 à 7 jours",IF(F98&lt;=Paramètres!$B$2+Paramètres!$B$4,"8 à 30 jours",IF(F98&lt;=Paramètres!$B$2+Paramètres!$B$5,"31 à 60 jours","Plus de 60 jours")))))</f>
        <v/>
      </c>
      <c r="P98" s="22">
        <f>IF(A98="","",IF(OR(B98="",C98="",D98="",F98="",G98="",H98="",J98=""),"Données incomplètes",IF(L98&gt;IFERROR(I98,0),"Montant décaissé supérieur au TTC",IF(AND(J98="Payé",M98&gt;Paramètres!$B$7),"Statut payé incohérent",IF(AND(M98&gt;0,F98&lt;Paramètres!$B$2,J98&lt;&gt;"Suspendu"),"Paiement en retard",IF(AND(M98&gt;=Paramètres!$B$6,F98&lt;=Paramètres!$B$2+Paramètres!$B$4),"Montant sensible à préparer",""))))))</f>
        <v/>
      </c>
      <c r="Q98" s="15" t="n"/>
    </row>
    <row r="99" ht="22" customHeight="1">
      <c r="A99" s="14" t="n"/>
      <c r="B99" s="14" t="n"/>
      <c r="C99" s="14" t="n"/>
      <c r="D99" s="15" t="n"/>
      <c r="E99" s="14" t="n"/>
      <c r="F99" s="16" t="n"/>
      <c r="G99" s="17" t="n"/>
      <c r="H99" s="18" t="n"/>
      <c r="I99" s="4">
        <f>IF(OR(G99="",H99=""),"",ROUND(G99*(1+H99),2))</f>
        <v/>
      </c>
      <c r="J99" s="19" t="n"/>
      <c r="K99" s="16" t="n"/>
      <c r="L99" s="17" t="n"/>
      <c r="M99" s="4">
        <f>IF(A99="","",IF(J99="Annulé",0,MAX(IFERROR(I99,0)-IFERROR(L99,0),0)))</f>
        <v/>
      </c>
      <c r="N99" s="20">
        <f>IF(OR(A99="",F99=""),"",IF(AND(J99="Payé",K99&lt;&gt;""),K99-F99,Paramètres!$B$2-F99))</f>
        <v/>
      </c>
      <c r="O99" s="21">
        <f>IF(OR(A99="",F99="",M99=0),"",IF(F99&lt;Paramètres!$B$2,"En retard",IF(F99&lt;=Paramètres!$B$2+Paramètres!$B$3,"0 à 7 jours",IF(F99&lt;=Paramètres!$B$2+Paramètres!$B$4,"8 à 30 jours",IF(F99&lt;=Paramètres!$B$2+Paramètres!$B$5,"31 à 60 jours","Plus de 60 jours")))))</f>
        <v/>
      </c>
      <c r="P99" s="22">
        <f>IF(A99="","",IF(OR(B99="",C99="",D99="",F99="",G99="",H99="",J99=""),"Données incomplètes",IF(L99&gt;IFERROR(I99,0),"Montant décaissé supérieur au TTC",IF(AND(J99="Payé",M99&gt;Paramètres!$B$7),"Statut payé incohérent",IF(AND(M99&gt;0,F99&lt;Paramètres!$B$2,J99&lt;&gt;"Suspendu"),"Paiement en retard",IF(AND(M99&gt;=Paramètres!$B$6,F99&lt;=Paramètres!$B$2+Paramètres!$B$4),"Montant sensible à préparer",""))))))</f>
        <v/>
      </c>
      <c r="Q99" s="15" t="n"/>
    </row>
    <row r="100" ht="22" customHeight="1">
      <c r="A100" s="14" t="n"/>
      <c r="B100" s="14" t="n"/>
      <c r="C100" s="14" t="n"/>
      <c r="D100" s="15" t="n"/>
      <c r="E100" s="14" t="n"/>
      <c r="F100" s="16" t="n"/>
      <c r="G100" s="17" t="n"/>
      <c r="H100" s="18" t="n"/>
      <c r="I100" s="4">
        <f>IF(OR(G100="",H100=""),"",ROUND(G100*(1+H100),2))</f>
        <v/>
      </c>
      <c r="J100" s="19" t="n"/>
      <c r="K100" s="16" t="n"/>
      <c r="L100" s="17" t="n"/>
      <c r="M100" s="4">
        <f>IF(A100="","",IF(J100="Annulé",0,MAX(IFERROR(I100,0)-IFERROR(L100,0),0)))</f>
        <v/>
      </c>
      <c r="N100" s="20">
        <f>IF(OR(A100="",F100=""),"",IF(AND(J100="Payé",K100&lt;&gt;""),K100-F100,Paramètres!$B$2-F100))</f>
        <v/>
      </c>
      <c r="O100" s="21">
        <f>IF(OR(A100="",F100="",M100=0),"",IF(F100&lt;Paramètres!$B$2,"En retard",IF(F100&lt;=Paramètres!$B$2+Paramètres!$B$3,"0 à 7 jours",IF(F100&lt;=Paramètres!$B$2+Paramètres!$B$4,"8 à 30 jours",IF(F100&lt;=Paramètres!$B$2+Paramètres!$B$5,"31 à 60 jours","Plus de 60 jours")))))</f>
        <v/>
      </c>
      <c r="P100" s="22">
        <f>IF(A100="","",IF(OR(B100="",C100="",D100="",F100="",G100="",H100="",J100=""),"Données incomplètes",IF(L100&gt;IFERROR(I100,0),"Montant décaissé supérieur au TTC",IF(AND(J100="Payé",M100&gt;Paramètres!$B$7),"Statut payé incohérent",IF(AND(M100&gt;0,F100&lt;Paramètres!$B$2,J100&lt;&gt;"Suspendu"),"Paiement en retard",IF(AND(M100&gt;=Paramètres!$B$6,F100&lt;=Paramètres!$B$2+Paramètres!$B$4),"Montant sensible à préparer",""))))))</f>
        <v/>
      </c>
      <c r="Q100" s="15" t="n"/>
    </row>
    <row r="101" ht="22" customHeight="1">
      <c r="A101" s="14" t="n"/>
      <c r="B101" s="14" t="n"/>
      <c r="C101" s="14" t="n"/>
      <c r="D101" s="15" t="n"/>
      <c r="E101" s="14" t="n"/>
      <c r="F101" s="16" t="n"/>
      <c r="G101" s="17" t="n"/>
      <c r="H101" s="18" t="n"/>
      <c r="I101" s="4">
        <f>IF(OR(G101="",H101=""),"",ROUND(G101*(1+H101),2))</f>
        <v/>
      </c>
      <c r="J101" s="19" t="n"/>
      <c r="K101" s="16" t="n"/>
      <c r="L101" s="17" t="n"/>
      <c r="M101" s="4">
        <f>IF(A101="","",IF(J101="Annulé",0,MAX(IFERROR(I101,0)-IFERROR(L101,0),0)))</f>
        <v/>
      </c>
      <c r="N101" s="20">
        <f>IF(OR(A101="",F101=""),"",IF(AND(J101="Payé",K101&lt;&gt;""),K101-F101,Paramètres!$B$2-F101))</f>
        <v/>
      </c>
      <c r="O101" s="21">
        <f>IF(OR(A101="",F101="",M101=0),"",IF(F101&lt;Paramètres!$B$2,"En retard",IF(F101&lt;=Paramètres!$B$2+Paramètres!$B$3,"0 à 7 jours",IF(F101&lt;=Paramètres!$B$2+Paramètres!$B$4,"8 à 30 jours",IF(F101&lt;=Paramètres!$B$2+Paramètres!$B$5,"31 à 60 jours","Plus de 60 jours")))))</f>
        <v/>
      </c>
      <c r="P101" s="22">
        <f>IF(A101="","",IF(OR(B101="",C101="",D101="",F101="",G101="",H101="",J101=""),"Données incomplètes",IF(L101&gt;IFERROR(I101,0),"Montant décaissé supérieur au TTC",IF(AND(J101="Payé",M101&gt;Paramètres!$B$7),"Statut payé incohérent",IF(AND(M101&gt;0,F101&lt;Paramètres!$B$2,J101&lt;&gt;"Suspendu"),"Paiement en retard",IF(AND(M101&gt;=Paramètres!$B$6,F101&lt;=Paramètres!$B$2+Paramètres!$B$4),"Montant sensible à préparer",""))))))</f>
        <v/>
      </c>
      <c r="Q101" s="15" t="n"/>
    </row>
    <row r="102" ht="22" customHeight="1">
      <c r="A102" s="14" t="n"/>
      <c r="B102" s="14" t="n"/>
      <c r="C102" s="14" t="n"/>
      <c r="D102" s="15" t="n"/>
      <c r="E102" s="14" t="n"/>
      <c r="F102" s="16" t="n"/>
      <c r="G102" s="17" t="n"/>
      <c r="H102" s="18" t="n"/>
      <c r="I102" s="4">
        <f>IF(OR(G102="",H102=""),"",ROUND(G102*(1+H102),2))</f>
        <v/>
      </c>
      <c r="J102" s="19" t="n"/>
      <c r="K102" s="16" t="n"/>
      <c r="L102" s="17" t="n"/>
      <c r="M102" s="4">
        <f>IF(A102="","",IF(J102="Annulé",0,MAX(IFERROR(I102,0)-IFERROR(L102,0),0)))</f>
        <v/>
      </c>
      <c r="N102" s="20">
        <f>IF(OR(A102="",F102=""),"",IF(AND(J102="Payé",K102&lt;&gt;""),K102-F102,Paramètres!$B$2-F102))</f>
        <v/>
      </c>
      <c r="O102" s="21">
        <f>IF(OR(A102="",F102="",M102=0),"",IF(F102&lt;Paramètres!$B$2,"En retard",IF(F102&lt;=Paramètres!$B$2+Paramètres!$B$3,"0 à 7 jours",IF(F102&lt;=Paramètres!$B$2+Paramètres!$B$4,"8 à 30 jours",IF(F102&lt;=Paramètres!$B$2+Paramètres!$B$5,"31 à 60 jours","Plus de 60 jours")))))</f>
        <v/>
      </c>
      <c r="P102" s="22">
        <f>IF(A102="","",IF(OR(B102="",C102="",D102="",F102="",G102="",H102="",J102=""),"Données incomplètes",IF(L102&gt;IFERROR(I102,0),"Montant décaissé supérieur au TTC",IF(AND(J102="Payé",M102&gt;Paramètres!$B$7),"Statut payé incohérent",IF(AND(M102&gt;0,F102&lt;Paramètres!$B$2,J102&lt;&gt;"Suspendu"),"Paiement en retard",IF(AND(M102&gt;=Paramètres!$B$6,F102&lt;=Paramètres!$B$2+Paramètres!$B$4),"Montant sensible à préparer",""))))))</f>
        <v/>
      </c>
      <c r="Q102" s="15" t="n"/>
    </row>
    <row r="103" ht="22" customHeight="1">
      <c r="A103" s="14" t="n"/>
      <c r="B103" s="14" t="n"/>
      <c r="C103" s="14" t="n"/>
      <c r="D103" s="15" t="n"/>
      <c r="E103" s="14" t="n"/>
      <c r="F103" s="16" t="n"/>
      <c r="G103" s="17" t="n"/>
      <c r="H103" s="18" t="n"/>
      <c r="I103" s="4">
        <f>IF(OR(G103="",H103=""),"",ROUND(G103*(1+H103),2))</f>
        <v/>
      </c>
      <c r="J103" s="19" t="n"/>
      <c r="K103" s="16" t="n"/>
      <c r="L103" s="17" t="n"/>
      <c r="M103" s="4">
        <f>IF(A103="","",IF(J103="Annulé",0,MAX(IFERROR(I103,0)-IFERROR(L103,0),0)))</f>
        <v/>
      </c>
      <c r="N103" s="20">
        <f>IF(OR(A103="",F103=""),"",IF(AND(J103="Payé",K103&lt;&gt;""),K103-F103,Paramètres!$B$2-F103))</f>
        <v/>
      </c>
      <c r="O103" s="21">
        <f>IF(OR(A103="",F103="",M103=0),"",IF(F103&lt;Paramètres!$B$2,"En retard",IF(F103&lt;=Paramètres!$B$2+Paramètres!$B$3,"0 à 7 jours",IF(F103&lt;=Paramètres!$B$2+Paramètres!$B$4,"8 à 30 jours",IF(F103&lt;=Paramètres!$B$2+Paramètres!$B$5,"31 à 60 jours","Plus de 60 jours")))))</f>
        <v/>
      </c>
      <c r="P103" s="22">
        <f>IF(A103="","",IF(OR(B103="",C103="",D103="",F103="",G103="",H103="",J103=""),"Données incomplètes",IF(L103&gt;IFERROR(I103,0),"Montant décaissé supérieur au TTC",IF(AND(J103="Payé",M103&gt;Paramètres!$B$7),"Statut payé incohérent",IF(AND(M103&gt;0,F103&lt;Paramètres!$B$2,J103&lt;&gt;"Suspendu"),"Paiement en retard",IF(AND(M103&gt;=Paramètres!$B$6,F103&lt;=Paramètres!$B$2+Paramètres!$B$4),"Montant sensible à préparer",""))))))</f>
        <v/>
      </c>
      <c r="Q103" s="15" t="n"/>
    </row>
    <row r="104" ht="22" customHeight="1">
      <c r="A104" s="14" t="n"/>
      <c r="B104" s="14" t="n"/>
      <c r="C104" s="14" t="n"/>
      <c r="D104" s="15" t="n"/>
      <c r="E104" s="14" t="n"/>
      <c r="F104" s="16" t="n"/>
      <c r="G104" s="17" t="n"/>
      <c r="H104" s="18" t="n"/>
      <c r="I104" s="4">
        <f>IF(OR(G104="",H104=""),"",ROUND(G104*(1+H104),2))</f>
        <v/>
      </c>
      <c r="J104" s="19" t="n"/>
      <c r="K104" s="16" t="n"/>
      <c r="L104" s="17" t="n"/>
      <c r="M104" s="4">
        <f>IF(A104="","",IF(J104="Annulé",0,MAX(IFERROR(I104,0)-IFERROR(L104,0),0)))</f>
        <v/>
      </c>
      <c r="N104" s="20">
        <f>IF(OR(A104="",F104=""),"",IF(AND(J104="Payé",K104&lt;&gt;""),K104-F104,Paramètres!$B$2-F104))</f>
        <v/>
      </c>
      <c r="O104" s="21">
        <f>IF(OR(A104="",F104="",M104=0),"",IF(F104&lt;Paramètres!$B$2,"En retard",IF(F104&lt;=Paramètres!$B$2+Paramètres!$B$3,"0 à 7 jours",IF(F104&lt;=Paramètres!$B$2+Paramètres!$B$4,"8 à 30 jours",IF(F104&lt;=Paramètres!$B$2+Paramètres!$B$5,"31 à 60 jours","Plus de 60 jours")))))</f>
        <v/>
      </c>
      <c r="P104" s="22">
        <f>IF(A104="","",IF(OR(B104="",C104="",D104="",F104="",G104="",H104="",J104=""),"Données incomplètes",IF(L104&gt;IFERROR(I104,0),"Montant décaissé supérieur au TTC",IF(AND(J104="Payé",M104&gt;Paramètres!$B$7),"Statut payé incohérent",IF(AND(M104&gt;0,F104&lt;Paramètres!$B$2,J104&lt;&gt;"Suspendu"),"Paiement en retard",IF(AND(M104&gt;=Paramètres!$B$6,F104&lt;=Paramètres!$B$2+Paramètres!$B$4),"Montant sensible à préparer",""))))))</f>
        <v/>
      </c>
      <c r="Q104" s="15" t="n"/>
    </row>
    <row r="105" ht="22" customHeight="1">
      <c r="A105" s="14" t="n"/>
      <c r="B105" s="14" t="n"/>
      <c r="C105" s="14" t="n"/>
      <c r="D105" s="15" t="n"/>
      <c r="E105" s="14" t="n"/>
      <c r="F105" s="16" t="n"/>
      <c r="G105" s="17" t="n"/>
      <c r="H105" s="18" t="n"/>
      <c r="I105" s="4">
        <f>IF(OR(G105="",H105=""),"",ROUND(G105*(1+H105),2))</f>
        <v/>
      </c>
      <c r="J105" s="19" t="n"/>
      <c r="K105" s="16" t="n"/>
      <c r="L105" s="17" t="n"/>
      <c r="M105" s="4">
        <f>IF(A105="","",IF(J105="Annulé",0,MAX(IFERROR(I105,0)-IFERROR(L105,0),0)))</f>
        <v/>
      </c>
      <c r="N105" s="20">
        <f>IF(OR(A105="",F105=""),"",IF(AND(J105="Payé",K105&lt;&gt;""),K105-F105,Paramètres!$B$2-F105))</f>
        <v/>
      </c>
      <c r="O105" s="21">
        <f>IF(OR(A105="",F105="",M105=0),"",IF(F105&lt;Paramètres!$B$2,"En retard",IF(F105&lt;=Paramètres!$B$2+Paramètres!$B$3,"0 à 7 jours",IF(F105&lt;=Paramètres!$B$2+Paramètres!$B$4,"8 à 30 jours",IF(F105&lt;=Paramètres!$B$2+Paramètres!$B$5,"31 à 60 jours","Plus de 60 jours")))))</f>
        <v/>
      </c>
      <c r="P105" s="22">
        <f>IF(A105="","",IF(OR(B105="",C105="",D105="",F105="",G105="",H105="",J105=""),"Données incomplètes",IF(L105&gt;IFERROR(I105,0),"Montant décaissé supérieur au TTC",IF(AND(J105="Payé",M105&gt;Paramètres!$B$7),"Statut payé incohérent",IF(AND(M105&gt;0,F105&lt;Paramètres!$B$2,J105&lt;&gt;"Suspendu"),"Paiement en retard",IF(AND(M105&gt;=Paramètres!$B$6,F105&lt;=Paramètres!$B$2+Paramètres!$B$4),"Montant sensible à préparer",""))))))</f>
        <v/>
      </c>
      <c r="Q105" s="15" t="n"/>
    </row>
    <row r="106" ht="22" customHeight="1">
      <c r="A106" s="14" t="n"/>
      <c r="B106" s="14" t="n"/>
      <c r="C106" s="14" t="n"/>
      <c r="D106" s="15" t="n"/>
      <c r="E106" s="14" t="n"/>
      <c r="F106" s="16" t="n"/>
      <c r="G106" s="17" t="n"/>
      <c r="H106" s="18" t="n"/>
      <c r="I106" s="4">
        <f>IF(OR(G106="",H106=""),"",ROUND(G106*(1+H106),2))</f>
        <v/>
      </c>
      <c r="J106" s="19" t="n"/>
      <c r="K106" s="16" t="n"/>
      <c r="L106" s="17" t="n"/>
      <c r="M106" s="4">
        <f>IF(A106="","",IF(J106="Annulé",0,MAX(IFERROR(I106,0)-IFERROR(L106,0),0)))</f>
        <v/>
      </c>
      <c r="N106" s="20">
        <f>IF(OR(A106="",F106=""),"",IF(AND(J106="Payé",K106&lt;&gt;""),K106-F106,Paramètres!$B$2-F106))</f>
        <v/>
      </c>
      <c r="O106" s="21">
        <f>IF(OR(A106="",F106="",M106=0),"",IF(F106&lt;Paramètres!$B$2,"En retard",IF(F106&lt;=Paramètres!$B$2+Paramètres!$B$3,"0 à 7 jours",IF(F106&lt;=Paramètres!$B$2+Paramètres!$B$4,"8 à 30 jours",IF(F106&lt;=Paramètres!$B$2+Paramètres!$B$5,"31 à 60 jours","Plus de 60 jours")))))</f>
        <v/>
      </c>
      <c r="P106" s="22">
        <f>IF(A106="","",IF(OR(B106="",C106="",D106="",F106="",G106="",H106="",J106=""),"Données incomplètes",IF(L106&gt;IFERROR(I106,0),"Montant décaissé supérieur au TTC",IF(AND(J106="Payé",M106&gt;Paramètres!$B$7),"Statut payé incohérent",IF(AND(M106&gt;0,F106&lt;Paramètres!$B$2,J106&lt;&gt;"Suspendu"),"Paiement en retard",IF(AND(M106&gt;=Paramètres!$B$6,F106&lt;=Paramètres!$B$2+Paramètres!$B$4),"Montant sensible à préparer",""))))))</f>
        <v/>
      </c>
      <c r="Q106" s="15" t="n"/>
    </row>
    <row r="107" ht="22" customHeight="1">
      <c r="A107" s="14" t="n"/>
      <c r="B107" s="14" t="n"/>
      <c r="C107" s="14" t="n"/>
      <c r="D107" s="15" t="n"/>
      <c r="E107" s="14" t="n"/>
      <c r="F107" s="16" t="n"/>
      <c r="G107" s="17" t="n"/>
      <c r="H107" s="18" t="n"/>
      <c r="I107" s="4">
        <f>IF(OR(G107="",H107=""),"",ROUND(G107*(1+H107),2))</f>
        <v/>
      </c>
      <c r="J107" s="19" t="n"/>
      <c r="K107" s="16" t="n"/>
      <c r="L107" s="17" t="n"/>
      <c r="M107" s="4">
        <f>IF(A107="","",IF(J107="Annulé",0,MAX(IFERROR(I107,0)-IFERROR(L107,0),0)))</f>
        <v/>
      </c>
      <c r="N107" s="20">
        <f>IF(OR(A107="",F107=""),"",IF(AND(J107="Payé",K107&lt;&gt;""),K107-F107,Paramètres!$B$2-F107))</f>
        <v/>
      </c>
      <c r="O107" s="21">
        <f>IF(OR(A107="",F107="",M107=0),"",IF(F107&lt;Paramètres!$B$2,"En retard",IF(F107&lt;=Paramètres!$B$2+Paramètres!$B$3,"0 à 7 jours",IF(F107&lt;=Paramètres!$B$2+Paramètres!$B$4,"8 à 30 jours",IF(F107&lt;=Paramètres!$B$2+Paramètres!$B$5,"31 à 60 jours","Plus de 60 jours")))))</f>
        <v/>
      </c>
      <c r="P107" s="22">
        <f>IF(A107="","",IF(OR(B107="",C107="",D107="",F107="",G107="",H107="",J107=""),"Données incomplètes",IF(L107&gt;IFERROR(I107,0),"Montant décaissé supérieur au TTC",IF(AND(J107="Payé",M107&gt;Paramètres!$B$7),"Statut payé incohérent",IF(AND(M107&gt;0,F107&lt;Paramètres!$B$2,J107&lt;&gt;"Suspendu"),"Paiement en retard",IF(AND(M107&gt;=Paramètres!$B$6,F107&lt;=Paramètres!$B$2+Paramètres!$B$4),"Montant sensible à préparer",""))))))</f>
        <v/>
      </c>
      <c r="Q107" s="15" t="n"/>
    </row>
    <row r="108" ht="22" customHeight="1">
      <c r="A108" s="14" t="n"/>
      <c r="B108" s="14" t="n"/>
      <c r="C108" s="14" t="n"/>
      <c r="D108" s="15" t="n"/>
      <c r="E108" s="14" t="n"/>
      <c r="F108" s="16" t="n"/>
      <c r="G108" s="17" t="n"/>
      <c r="H108" s="18" t="n"/>
      <c r="I108" s="4">
        <f>IF(OR(G108="",H108=""),"",ROUND(G108*(1+H108),2))</f>
        <v/>
      </c>
      <c r="J108" s="19" t="n"/>
      <c r="K108" s="16" t="n"/>
      <c r="L108" s="17" t="n"/>
      <c r="M108" s="4">
        <f>IF(A108="","",IF(J108="Annulé",0,MAX(IFERROR(I108,0)-IFERROR(L108,0),0)))</f>
        <v/>
      </c>
      <c r="N108" s="20">
        <f>IF(OR(A108="",F108=""),"",IF(AND(J108="Payé",K108&lt;&gt;""),K108-F108,Paramètres!$B$2-F108))</f>
        <v/>
      </c>
      <c r="O108" s="21">
        <f>IF(OR(A108="",F108="",M108=0),"",IF(F108&lt;Paramètres!$B$2,"En retard",IF(F108&lt;=Paramètres!$B$2+Paramètres!$B$3,"0 à 7 jours",IF(F108&lt;=Paramètres!$B$2+Paramètres!$B$4,"8 à 30 jours",IF(F108&lt;=Paramètres!$B$2+Paramètres!$B$5,"31 à 60 jours","Plus de 60 jours")))))</f>
        <v/>
      </c>
      <c r="P108" s="22">
        <f>IF(A108="","",IF(OR(B108="",C108="",D108="",F108="",G108="",H108="",J108=""),"Données incomplètes",IF(L108&gt;IFERROR(I108,0),"Montant décaissé supérieur au TTC",IF(AND(J108="Payé",M108&gt;Paramètres!$B$7),"Statut payé incohérent",IF(AND(M108&gt;0,F108&lt;Paramètres!$B$2,J108&lt;&gt;"Suspendu"),"Paiement en retard",IF(AND(M108&gt;=Paramètres!$B$6,F108&lt;=Paramètres!$B$2+Paramètres!$B$4),"Montant sensible à préparer",""))))))</f>
        <v/>
      </c>
      <c r="Q108" s="15" t="n"/>
    </row>
    <row r="109" ht="22" customHeight="1">
      <c r="A109" s="14" t="n"/>
      <c r="B109" s="14" t="n"/>
      <c r="C109" s="14" t="n"/>
      <c r="D109" s="15" t="n"/>
      <c r="E109" s="14" t="n"/>
      <c r="F109" s="16" t="n"/>
      <c r="G109" s="17" t="n"/>
      <c r="H109" s="18" t="n"/>
      <c r="I109" s="4">
        <f>IF(OR(G109="",H109=""),"",ROUND(G109*(1+H109),2))</f>
        <v/>
      </c>
      <c r="J109" s="19" t="n"/>
      <c r="K109" s="16" t="n"/>
      <c r="L109" s="17" t="n"/>
      <c r="M109" s="4">
        <f>IF(A109="","",IF(J109="Annulé",0,MAX(IFERROR(I109,0)-IFERROR(L109,0),0)))</f>
        <v/>
      </c>
      <c r="N109" s="20">
        <f>IF(OR(A109="",F109=""),"",IF(AND(J109="Payé",K109&lt;&gt;""),K109-F109,Paramètres!$B$2-F109))</f>
        <v/>
      </c>
      <c r="O109" s="21">
        <f>IF(OR(A109="",F109="",M109=0),"",IF(F109&lt;Paramètres!$B$2,"En retard",IF(F109&lt;=Paramètres!$B$2+Paramètres!$B$3,"0 à 7 jours",IF(F109&lt;=Paramètres!$B$2+Paramètres!$B$4,"8 à 30 jours",IF(F109&lt;=Paramètres!$B$2+Paramètres!$B$5,"31 à 60 jours","Plus de 60 jours")))))</f>
        <v/>
      </c>
      <c r="P109" s="22">
        <f>IF(A109="","",IF(OR(B109="",C109="",D109="",F109="",G109="",H109="",J109=""),"Données incomplètes",IF(L109&gt;IFERROR(I109,0),"Montant décaissé supérieur au TTC",IF(AND(J109="Payé",M109&gt;Paramètres!$B$7),"Statut payé incohérent",IF(AND(M109&gt;0,F109&lt;Paramètres!$B$2,J109&lt;&gt;"Suspendu"),"Paiement en retard",IF(AND(M109&gt;=Paramètres!$B$6,F109&lt;=Paramètres!$B$2+Paramètres!$B$4),"Montant sensible à préparer",""))))))</f>
        <v/>
      </c>
      <c r="Q109" s="15" t="n"/>
    </row>
    <row r="110" ht="22" customHeight="1">
      <c r="A110" s="14" t="n"/>
      <c r="B110" s="14" t="n"/>
      <c r="C110" s="14" t="n"/>
      <c r="D110" s="15" t="n"/>
      <c r="E110" s="14" t="n"/>
      <c r="F110" s="16" t="n"/>
      <c r="G110" s="17" t="n"/>
      <c r="H110" s="18" t="n"/>
      <c r="I110" s="4">
        <f>IF(OR(G110="",H110=""),"",ROUND(G110*(1+H110),2))</f>
        <v/>
      </c>
      <c r="J110" s="19" t="n"/>
      <c r="K110" s="16" t="n"/>
      <c r="L110" s="17" t="n"/>
      <c r="M110" s="4">
        <f>IF(A110="","",IF(J110="Annulé",0,MAX(IFERROR(I110,0)-IFERROR(L110,0),0)))</f>
        <v/>
      </c>
      <c r="N110" s="20">
        <f>IF(OR(A110="",F110=""),"",IF(AND(J110="Payé",K110&lt;&gt;""),K110-F110,Paramètres!$B$2-F110))</f>
        <v/>
      </c>
      <c r="O110" s="21">
        <f>IF(OR(A110="",F110="",M110=0),"",IF(F110&lt;Paramètres!$B$2,"En retard",IF(F110&lt;=Paramètres!$B$2+Paramètres!$B$3,"0 à 7 jours",IF(F110&lt;=Paramètres!$B$2+Paramètres!$B$4,"8 à 30 jours",IF(F110&lt;=Paramètres!$B$2+Paramètres!$B$5,"31 à 60 jours","Plus de 60 jours")))))</f>
        <v/>
      </c>
      <c r="P110" s="22">
        <f>IF(A110="","",IF(OR(B110="",C110="",D110="",F110="",G110="",H110="",J110=""),"Données incomplètes",IF(L110&gt;IFERROR(I110,0),"Montant décaissé supérieur au TTC",IF(AND(J110="Payé",M110&gt;Paramètres!$B$7),"Statut payé incohérent",IF(AND(M110&gt;0,F110&lt;Paramètres!$B$2,J110&lt;&gt;"Suspendu"),"Paiement en retard",IF(AND(M110&gt;=Paramètres!$B$6,F110&lt;=Paramètres!$B$2+Paramètres!$B$4),"Montant sensible à préparer",""))))))</f>
        <v/>
      </c>
      <c r="Q110" s="15" t="n"/>
    </row>
    <row r="111" ht="22" customHeight="1">
      <c r="A111" s="14" t="n"/>
      <c r="B111" s="14" t="n"/>
      <c r="C111" s="14" t="n"/>
      <c r="D111" s="15" t="n"/>
      <c r="E111" s="14" t="n"/>
      <c r="F111" s="16" t="n"/>
      <c r="G111" s="17" t="n"/>
      <c r="H111" s="18" t="n"/>
      <c r="I111" s="4">
        <f>IF(OR(G111="",H111=""),"",ROUND(G111*(1+H111),2))</f>
        <v/>
      </c>
      <c r="J111" s="19" t="n"/>
      <c r="K111" s="16" t="n"/>
      <c r="L111" s="17" t="n"/>
      <c r="M111" s="4">
        <f>IF(A111="","",IF(J111="Annulé",0,MAX(IFERROR(I111,0)-IFERROR(L111,0),0)))</f>
        <v/>
      </c>
      <c r="N111" s="20">
        <f>IF(OR(A111="",F111=""),"",IF(AND(J111="Payé",K111&lt;&gt;""),K111-F111,Paramètres!$B$2-F111))</f>
        <v/>
      </c>
      <c r="O111" s="21">
        <f>IF(OR(A111="",F111="",M111=0),"",IF(F111&lt;Paramètres!$B$2,"En retard",IF(F111&lt;=Paramètres!$B$2+Paramètres!$B$3,"0 à 7 jours",IF(F111&lt;=Paramètres!$B$2+Paramètres!$B$4,"8 à 30 jours",IF(F111&lt;=Paramètres!$B$2+Paramètres!$B$5,"31 à 60 jours","Plus de 60 jours")))))</f>
        <v/>
      </c>
      <c r="P111" s="22">
        <f>IF(A111="","",IF(OR(B111="",C111="",D111="",F111="",G111="",H111="",J111=""),"Données incomplètes",IF(L111&gt;IFERROR(I111,0),"Montant décaissé supérieur au TTC",IF(AND(J111="Payé",M111&gt;Paramètres!$B$7),"Statut payé incohérent",IF(AND(M111&gt;0,F111&lt;Paramètres!$B$2,J111&lt;&gt;"Suspendu"),"Paiement en retard",IF(AND(M111&gt;=Paramètres!$B$6,F111&lt;=Paramètres!$B$2+Paramètres!$B$4),"Montant sensible à préparer",""))))))</f>
        <v/>
      </c>
      <c r="Q111" s="15" t="n"/>
    </row>
    <row r="112" ht="22" customHeight="1">
      <c r="A112" s="14" t="n"/>
      <c r="B112" s="14" t="n"/>
      <c r="C112" s="14" t="n"/>
      <c r="D112" s="15" t="n"/>
      <c r="E112" s="14" t="n"/>
      <c r="F112" s="16" t="n"/>
      <c r="G112" s="17" t="n"/>
      <c r="H112" s="18" t="n"/>
      <c r="I112" s="4">
        <f>IF(OR(G112="",H112=""),"",ROUND(G112*(1+H112),2))</f>
        <v/>
      </c>
      <c r="J112" s="19" t="n"/>
      <c r="K112" s="16" t="n"/>
      <c r="L112" s="17" t="n"/>
      <c r="M112" s="4">
        <f>IF(A112="","",IF(J112="Annulé",0,MAX(IFERROR(I112,0)-IFERROR(L112,0),0)))</f>
        <v/>
      </c>
      <c r="N112" s="20">
        <f>IF(OR(A112="",F112=""),"",IF(AND(J112="Payé",K112&lt;&gt;""),K112-F112,Paramètres!$B$2-F112))</f>
        <v/>
      </c>
      <c r="O112" s="21">
        <f>IF(OR(A112="",F112="",M112=0),"",IF(F112&lt;Paramètres!$B$2,"En retard",IF(F112&lt;=Paramètres!$B$2+Paramètres!$B$3,"0 à 7 jours",IF(F112&lt;=Paramètres!$B$2+Paramètres!$B$4,"8 à 30 jours",IF(F112&lt;=Paramètres!$B$2+Paramètres!$B$5,"31 à 60 jours","Plus de 60 jours")))))</f>
        <v/>
      </c>
      <c r="P112" s="22">
        <f>IF(A112="","",IF(OR(B112="",C112="",D112="",F112="",G112="",H112="",J112=""),"Données incomplètes",IF(L112&gt;IFERROR(I112,0),"Montant décaissé supérieur au TTC",IF(AND(J112="Payé",M112&gt;Paramètres!$B$7),"Statut payé incohérent",IF(AND(M112&gt;0,F112&lt;Paramètres!$B$2,J112&lt;&gt;"Suspendu"),"Paiement en retard",IF(AND(M112&gt;=Paramètres!$B$6,F112&lt;=Paramètres!$B$2+Paramètres!$B$4),"Montant sensible à préparer",""))))))</f>
        <v/>
      </c>
      <c r="Q112" s="15" t="n"/>
    </row>
    <row r="113" ht="22" customHeight="1">
      <c r="A113" s="14" t="n"/>
      <c r="B113" s="14" t="n"/>
      <c r="C113" s="14" t="n"/>
      <c r="D113" s="15" t="n"/>
      <c r="E113" s="14" t="n"/>
      <c r="F113" s="16" t="n"/>
      <c r="G113" s="17" t="n"/>
      <c r="H113" s="18" t="n"/>
      <c r="I113" s="4">
        <f>IF(OR(G113="",H113=""),"",ROUND(G113*(1+H113),2))</f>
        <v/>
      </c>
      <c r="J113" s="19" t="n"/>
      <c r="K113" s="16" t="n"/>
      <c r="L113" s="17" t="n"/>
      <c r="M113" s="4">
        <f>IF(A113="","",IF(J113="Annulé",0,MAX(IFERROR(I113,0)-IFERROR(L113,0),0)))</f>
        <v/>
      </c>
      <c r="N113" s="20">
        <f>IF(OR(A113="",F113=""),"",IF(AND(J113="Payé",K113&lt;&gt;""),K113-F113,Paramètres!$B$2-F113))</f>
        <v/>
      </c>
      <c r="O113" s="21">
        <f>IF(OR(A113="",F113="",M113=0),"",IF(F113&lt;Paramètres!$B$2,"En retard",IF(F113&lt;=Paramètres!$B$2+Paramètres!$B$3,"0 à 7 jours",IF(F113&lt;=Paramètres!$B$2+Paramètres!$B$4,"8 à 30 jours",IF(F113&lt;=Paramètres!$B$2+Paramètres!$B$5,"31 à 60 jours","Plus de 60 jours")))))</f>
        <v/>
      </c>
      <c r="P113" s="22">
        <f>IF(A113="","",IF(OR(B113="",C113="",D113="",F113="",G113="",H113="",J113=""),"Données incomplètes",IF(L113&gt;IFERROR(I113,0),"Montant décaissé supérieur au TTC",IF(AND(J113="Payé",M113&gt;Paramètres!$B$7),"Statut payé incohérent",IF(AND(M113&gt;0,F113&lt;Paramètres!$B$2,J113&lt;&gt;"Suspendu"),"Paiement en retard",IF(AND(M113&gt;=Paramètres!$B$6,F113&lt;=Paramètres!$B$2+Paramètres!$B$4),"Montant sensible à préparer",""))))))</f>
        <v/>
      </c>
      <c r="Q113" s="15" t="n"/>
    </row>
    <row r="114" ht="22" customHeight="1">
      <c r="A114" s="14" t="n"/>
      <c r="B114" s="14" t="n"/>
      <c r="C114" s="14" t="n"/>
      <c r="D114" s="15" t="n"/>
      <c r="E114" s="14" t="n"/>
      <c r="F114" s="16" t="n"/>
      <c r="G114" s="17" t="n"/>
      <c r="H114" s="18" t="n"/>
      <c r="I114" s="4">
        <f>IF(OR(G114="",H114=""),"",ROUND(G114*(1+H114),2))</f>
        <v/>
      </c>
      <c r="J114" s="19" t="n"/>
      <c r="K114" s="16" t="n"/>
      <c r="L114" s="17" t="n"/>
      <c r="M114" s="4">
        <f>IF(A114="","",IF(J114="Annulé",0,MAX(IFERROR(I114,0)-IFERROR(L114,0),0)))</f>
        <v/>
      </c>
      <c r="N114" s="20">
        <f>IF(OR(A114="",F114=""),"",IF(AND(J114="Payé",K114&lt;&gt;""),K114-F114,Paramètres!$B$2-F114))</f>
        <v/>
      </c>
      <c r="O114" s="21">
        <f>IF(OR(A114="",F114="",M114=0),"",IF(F114&lt;Paramètres!$B$2,"En retard",IF(F114&lt;=Paramètres!$B$2+Paramètres!$B$3,"0 à 7 jours",IF(F114&lt;=Paramètres!$B$2+Paramètres!$B$4,"8 à 30 jours",IF(F114&lt;=Paramètres!$B$2+Paramètres!$B$5,"31 à 60 jours","Plus de 60 jours")))))</f>
        <v/>
      </c>
      <c r="P114" s="22">
        <f>IF(A114="","",IF(OR(B114="",C114="",D114="",F114="",G114="",H114="",J114=""),"Données incomplètes",IF(L114&gt;IFERROR(I114,0),"Montant décaissé supérieur au TTC",IF(AND(J114="Payé",M114&gt;Paramètres!$B$7),"Statut payé incohérent",IF(AND(M114&gt;0,F114&lt;Paramètres!$B$2,J114&lt;&gt;"Suspendu"),"Paiement en retard",IF(AND(M114&gt;=Paramètres!$B$6,F114&lt;=Paramètres!$B$2+Paramètres!$B$4),"Montant sensible à préparer",""))))))</f>
        <v/>
      </c>
      <c r="Q114" s="15" t="n"/>
    </row>
    <row r="115" ht="22" customHeight="1">
      <c r="A115" s="14" t="n"/>
      <c r="B115" s="14" t="n"/>
      <c r="C115" s="14" t="n"/>
      <c r="D115" s="15" t="n"/>
      <c r="E115" s="14" t="n"/>
      <c r="F115" s="16" t="n"/>
      <c r="G115" s="17" t="n"/>
      <c r="H115" s="18" t="n"/>
      <c r="I115" s="4">
        <f>IF(OR(G115="",H115=""),"",ROUND(G115*(1+H115),2))</f>
        <v/>
      </c>
      <c r="J115" s="19" t="n"/>
      <c r="K115" s="16" t="n"/>
      <c r="L115" s="17" t="n"/>
      <c r="M115" s="4">
        <f>IF(A115="","",IF(J115="Annulé",0,MAX(IFERROR(I115,0)-IFERROR(L115,0),0)))</f>
        <v/>
      </c>
      <c r="N115" s="20">
        <f>IF(OR(A115="",F115=""),"",IF(AND(J115="Payé",K115&lt;&gt;""),K115-F115,Paramètres!$B$2-F115))</f>
        <v/>
      </c>
      <c r="O115" s="21">
        <f>IF(OR(A115="",F115="",M115=0),"",IF(F115&lt;Paramètres!$B$2,"En retard",IF(F115&lt;=Paramètres!$B$2+Paramètres!$B$3,"0 à 7 jours",IF(F115&lt;=Paramètres!$B$2+Paramètres!$B$4,"8 à 30 jours",IF(F115&lt;=Paramètres!$B$2+Paramètres!$B$5,"31 à 60 jours","Plus de 60 jours")))))</f>
        <v/>
      </c>
      <c r="P115" s="22">
        <f>IF(A115="","",IF(OR(B115="",C115="",D115="",F115="",G115="",H115="",J115=""),"Données incomplètes",IF(L115&gt;IFERROR(I115,0),"Montant décaissé supérieur au TTC",IF(AND(J115="Payé",M115&gt;Paramètres!$B$7),"Statut payé incohérent",IF(AND(M115&gt;0,F115&lt;Paramètres!$B$2,J115&lt;&gt;"Suspendu"),"Paiement en retard",IF(AND(M115&gt;=Paramètres!$B$6,F115&lt;=Paramètres!$B$2+Paramètres!$B$4),"Montant sensible à préparer",""))))))</f>
        <v/>
      </c>
      <c r="Q115" s="15" t="n"/>
    </row>
    <row r="116" ht="22" customHeight="1">
      <c r="A116" s="14" t="n"/>
      <c r="B116" s="14" t="n"/>
      <c r="C116" s="14" t="n"/>
      <c r="D116" s="15" t="n"/>
      <c r="E116" s="14" t="n"/>
      <c r="F116" s="16" t="n"/>
      <c r="G116" s="17" t="n"/>
      <c r="H116" s="18" t="n"/>
      <c r="I116" s="4">
        <f>IF(OR(G116="",H116=""),"",ROUND(G116*(1+H116),2))</f>
        <v/>
      </c>
      <c r="J116" s="19" t="n"/>
      <c r="K116" s="16" t="n"/>
      <c r="L116" s="17" t="n"/>
      <c r="M116" s="4">
        <f>IF(A116="","",IF(J116="Annulé",0,MAX(IFERROR(I116,0)-IFERROR(L116,0),0)))</f>
        <v/>
      </c>
      <c r="N116" s="20">
        <f>IF(OR(A116="",F116=""),"",IF(AND(J116="Payé",K116&lt;&gt;""),K116-F116,Paramètres!$B$2-F116))</f>
        <v/>
      </c>
      <c r="O116" s="21">
        <f>IF(OR(A116="",F116="",M116=0),"",IF(F116&lt;Paramètres!$B$2,"En retard",IF(F116&lt;=Paramètres!$B$2+Paramètres!$B$3,"0 à 7 jours",IF(F116&lt;=Paramètres!$B$2+Paramètres!$B$4,"8 à 30 jours",IF(F116&lt;=Paramètres!$B$2+Paramètres!$B$5,"31 à 60 jours","Plus de 60 jours")))))</f>
        <v/>
      </c>
      <c r="P116" s="22">
        <f>IF(A116="","",IF(OR(B116="",C116="",D116="",F116="",G116="",H116="",J116=""),"Données incomplètes",IF(L116&gt;IFERROR(I116,0),"Montant décaissé supérieur au TTC",IF(AND(J116="Payé",M116&gt;Paramètres!$B$7),"Statut payé incohérent",IF(AND(M116&gt;0,F116&lt;Paramètres!$B$2,J116&lt;&gt;"Suspendu"),"Paiement en retard",IF(AND(M116&gt;=Paramètres!$B$6,F116&lt;=Paramètres!$B$2+Paramètres!$B$4),"Montant sensible à préparer",""))))))</f>
        <v/>
      </c>
      <c r="Q116" s="15" t="n"/>
    </row>
    <row r="117" ht="22" customHeight="1">
      <c r="A117" s="14" t="n"/>
      <c r="B117" s="14" t="n"/>
      <c r="C117" s="14" t="n"/>
      <c r="D117" s="15" t="n"/>
      <c r="E117" s="14" t="n"/>
      <c r="F117" s="16" t="n"/>
      <c r="G117" s="17" t="n"/>
      <c r="H117" s="18" t="n"/>
      <c r="I117" s="4">
        <f>IF(OR(G117="",H117=""),"",ROUND(G117*(1+H117),2))</f>
        <v/>
      </c>
      <c r="J117" s="19" t="n"/>
      <c r="K117" s="16" t="n"/>
      <c r="L117" s="17" t="n"/>
      <c r="M117" s="4">
        <f>IF(A117="","",IF(J117="Annulé",0,MAX(IFERROR(I117,0)-IFERROR(L117,0),0)))</f>
        <v/>
      </c>
      <c r="N117" s="20">
        <f>IF(OR(A117="",F117=""),"",IF(AND(J117="Payé",K117&lt;&gt;""),K117-F117,Paramètres!$B$2-F117))</f>
        <v/>
      </c>
      <c r="O117" s="21">
        <f>IF(OR(A117="",F117="",M117=0),"",IF(F117&lt;Paramètres!$B$2,"En retard",IF(F117&lt;=Paramètres!$B$2+Paramètres!$B$3,"0 à 7 jours",IF(F117&lt;=Paramètres!$B$2+Paramètres!$B$4,"8 à 30 jours",IF(F117&lt;=Paramètres!$B$2+Paramètres!$B$5,"31 à 60 jours","Plus de 60 jours")))))</f>
        <v/>
      </c>
      <c r="P117" s="22">
        <f>IF(A117="","",IF(OR(B117="",C117="",D117="",F117="",G117="",H117="",J117=""),"Données incomplètes",IF(L117&gt;IFERROR(I117,0),"Montant décaissé supérieur au TTC",IF(AND(J117="Payé",M117&gt;Paramètres!$B$7),"Statut payé incohérent",IF(AND(M117&gt;0,F117&lt;Paramètres!$B$2,J117&lt;&gt;"Suspendu"),"Paiement en retard",IF(AND(M117&gt;=Paramètres!$B$6,F117&lt;=Paramètres!$B$2+Paramètres!$B$4),"Montant sensible à préparer",""))))))</f>
        <v/>
      </c>
      <c r="Q117" s="15" t="n"/>
    </row>
    <row r="118" ht="22" customHeight="1">
      <c r="A118" s="14" t="n"/>
      <c r="B118" s="14" t="n"/>
      <c r="C118" s="14" t="n"/>
      <c r="D118" s="15" t="n"/>
      <c r="E118" s="14" t="n"/>
      <c r="F118" s="16" t="n"/>
      <c r="G118" s="17" t="n"/>
      <c r="H118" s="18" t="n"/>
      <c r="I118" s="4">
        <f>IF(OR(G118="",H118=""),"",ROUND(G118*(1+H118),2))</f>
        <v/>
      </c>
      <c r="J118" s="19" t="n"/>
      <c r="K118" s="16" t="n"/>
      <c r="L118" s="17" t="n"/>
      <c r="M118" s="4">
        <f>IF(A118="","",IF(J118="Annulé",0,MAX(IFERROR(I118,0)-IFERROR(L118,0),0)))</f>
        <v/>
      </c>
      <c r="N118" s="20">
        <f>IF(OR(A118="",F118=""),"",IF(AND(J118="Payé",K118&lt;&gt;""),K118-F118,Paramètres!$B$2-F118))</f>
        <v/>
      </c>
      <c r="O118" s="21">
        <f>IF(OR(A118="",F118="",M118=0),"",IF(F118&lt;Paramètres!$B$2,"En retard",IF(F118&lt;=Paramètres!$B$2+Paramètres!$B$3,"0 à 7 jours",IF(F118&lt;=Paramètres!$B$2+Paramètres!$B$4,"8 à 30 jours",IF(F118&lt;=Paramètres!$B$2+Paramètres!$B$5,"31 à 60 jours","Plus de 60 jours")))))</f>
        <v/>
      </c>
      <c r="P118" s="22">
        <f>IF(A118="","",IF(OR(B118="",C118="",D118="",F118="",G118="",H118="",J118=""),"Données incomplètes",IF(L118&gt;IFERROR(I118,0),"Montant décaissé supérieur au TTC",IF(AND(J118="Payé",M118&gt;Paramètres!$B$7),"Statut payé incohérent",IF(AND(M118&gt;0,F118&lt;Paramètres!$B$2,J118&lt;&gt;"Suspendu"),"Paiement en retard",IF(AND(M118&gt;=Paramètres!$B$6,F118&lt;=Paramètres!$B$2+Paramètres!$B$4),"Montant sensible à préparer",""))))))</f>
        <v/>
      </c>
      <c r="Q118" s="15" t="n"/>
    </row>
    <row r="119" ht="22" customHeight="1">
      <c r="A119" s="14" t="n"/>
      <c r="B119" s="14" t="n"/>
      <c r="C119" s="14" t="n"/>
      <c r="D119" s="15" t="n"/>
      <c r="E119" s="14" t="n"/>
      <c r="F119" s="16" t="n"/>
      <c r="G119" s="17" t="n"/>
      <c r="H119" s="18" t="n"/>
      <c r="I119" s="4">
        <f>IF(OR(G119="",H119=""),"",ROUND(G119*(1+H119),2))</f>
        <v/>
      </c>
      <c r="J119" s="19" t="n"/>
      <c r="K119" s="16" t="n"/>
      <c r="L119" s="17" t="n"/>
      <c r="M119" s="4">
        <f>IF(A119="","",IF(J119="Annulé",0,MAX(IFERROR(I119,0)-IFERROR(L119,0),0)))</f>
        <v/>
      </c>
      <c r="N119" s="20">
        <f>IF(OR(A119="",F119=""),"",IF(AND(J119="Payé",K119&lt;&gt;""),K119-F119,Paramètres!$B$2-F119))</f>
        <v/>
      </c>
      <c r="O119" s="21">
        <f>IF(OR(A119="",F119="",M119=0),"",IF(F119&lt;Paramètres!$B$2,"En retard",IF(F119&lt;=Paramètres!$B$2+Paramètres!$B$3,"0 à 7 jours",IF(F119&lt;=Paramètres!$B$2+Paramètres!$B$4,"8 à 30 jours",IF(F119&lt;=Paramètres!$B$2+Paramètres!$B$5,"31 à 60 jours","Plus de 60 jours")))))</f>
        <v/>
      </c>
      <c r="P119" s="22">
        <f>IF(A119="","",IF(OR(B119="",C119="",D119="",F119="",G119="",H119="",J119=""),"Données incomplètes",IF(L119&gt;IFERROR(I119,0),"Montant décaissé supérieur au TTC",IF(AND(J119="Payé",M119&gt;Paramètres!$B$7),"Statut payé incohérent",IF(AND(M119&gt;0,F119&lt;Paramètres!$B$2,J119&lt;&gt;"Suspendu"),"Paiement en retard",IF(AND(M119&gt;=Paramètres!$B$6,F119&lt;=Paramètres!$B$2+Paramètres!$B$4),"Montant sensible à préparer",""))))))</f>
        <v/>
      </c>
      <c r="Q119" s="15" t="n"/>
    </row>
    <row r="120" ht="22" customHeight="1">
      <c r="A120" s="14" t="n"/>
      <c r="B120" s="14" t="n"/>
      <c r="C120" s="14" t="n"/>
      <c r="D120" s="15" t="n"/>
      <c r="E120" s="14" t="n"/>
      <c r="F120" s="16" t="n"/>
      <c r="G120" s="17" t="n"/>
      <c r="H120" s="18" t="n"/>
      <c r="I120" s="4">
        <f>IF(OR(G120="",H120=""),"",ROUND(G120*(1+H120),2))</f>
        <v/>
      </c>
      <c r="J120" s="19" t="n"/>
      <c r="K120" s="16" t="n"/>
      <c r="L120" s="17" t="n"/>
      <c r="M120" s="4">
        <f>IF(A120="","",IF(J120="Annulé",0,MAX(IFERROR(I120,0)-IFERROR(L120,0),0)))</f>
        <v/>
      </c>
      <c r="N120" s="20">
        <f>IF(OR(A120="",F120=""),"",IF(AND(J120="Payé",K120&lt;&gt;""),K120-F120,Paramètres!$B$2-F120))</f>
        <v/>
      </c>
      <c r="O120" s="21">
        <f>IF(OR(A120="",F120="",M120=0),"",IF(F120&lt;Paramètres!$B$2,"En retard",IF(F120&lt;=Paramètres!$B$2+Paramètres!$B$3,"0 à 7 jours",IF(F120&lt;=Paramètres!$B$2+Paramètres!$B$4,"8 à 30 jours",IF(F120&lt;=Paramètres!$B$2+Paramètres!$B$5,"31 à 60 jours","Plus de 60 jours")))))</f>
        <v/>
      </c>
      <c r="P120" s="22">
        <f>IF(A120="","",IF(OR(B120="",C120="",D120="",F120="",G120="",H120="",J120=""),"Données incomplètes",IF(L120&gt;IFERROR(I120,0),"Montant décaissé supérieur au TTC",IF(AND(J120="Payé",M120&gt;Paramètres!$B$7),"Statut payé incohérent",IF(AND(M120&gt;0,F120&lt;Paramètres!$B$2,J120&lt;&gt;"Suspendu"),"Paiement en retard",IF(AND(M120&gt;=Paramètres!$B$6,F120&lt;=Paramètres!$B$2+Paramètres!$B$4),"Montant sensible à préparer",""))))))</f>
        <v/>
      </c>
      <c r="Q120" s="15" t="n"/>
    </row>
    <row r="121" ht="22" customHeight="1">
      <c r="A121" s="14" t="n"/>
      <c r="B121" s="14" t="n"/>
      <c r="C121" s="14" t="n"/>
      <c r="D121" s="15" t="n"/>
      <c r="E121" s="14" t="n"/>
      <c r="F121" s="16" t="n"/>
      <c r="G121" s="17" t="n"/>
      <c r="H121" s="18" t="n"/>
      <c r="I121" s="4">
        <f>IF(OR(G121="",H121=""),"",ROUND(G121*(1+H121),2))</f>
        <v/>
      </c>
      <c r="J121" s="19" t="n"/>
      <c r="K121" s="16" t="n"/>
      <c r="L121" s="17" t="n"/>
      <c r="M121" s="4">
        <f>IF(A121="","",IF(J121="Annulé",0,MAX(IFERROR(I121,0)-IFERROR(L121,0),0)))</f>
        <v/>
      </c>
      <c r="N121" s="20">
        <f>IF(OR(A121="",F121=""),"",IF(AND(J121="Payé",K121&lt;&gt;""),K121-F121,Paramètres!$B$2-F121))</f>
        <v/>
      </c>
      <c r="O121" s="21">
        <f>IF(OR(A121="",F121="",M121=0),"",IF(F121&lt;Paramètres!$B$2,"En retard",IF(F121&lt;=Paramètres!$B$2+Paramètres!$B$3,"0 à 7 jours",IF(F121&lt;=Paramètres!$B$2+Paramètres!$B$4,"8 à 30 jours",IF(F121&lt;=Paramètres!$B$2+Paramètres!$B$5,"31 à 60 jours","Plus de 60 jours")))))</f>
        <v/>
      </c>
      <c r="P121" s="22">
        <f>IF(A121="","",IF(OR(B121="",C121="",D121="",F121="",G121="",H121="",J121=""),"Données incomplètes",IF(L121&gt;IFERROR(I121,0),"Montant décaissé supérieur au TTC",IF(AND(J121="Payé",M121&gt;Paramètres!$B$7),"Statut payé incohérent",IF(AND(M121&gt;0,F121&lt;Paramètres!$B$2,J121&lt;&gt;"Suspendu"),"Paiement en retard",IF(AND(M121&gt;=Paramètres!$B$6,F121&lt;=Paramètres!$B$2+Paramètres!$B$4),"Montant sensible à préparer",""))))))</f>
        <v/>
      </c>
      <c r="Q121" s="15" t="n"/>
    </row>
    <row r="122" ht="22" customHeight="1">
      <c r="A122" s="14" t="n"/>
      <c r="B122" s="14" t="n"/>
      <c r="C122" s="14" t="n"/>
      <c r="D122" s="15" t="n"/>
      <c r="E122" s="14" t="n"/>
      <c r="F122" s="16" t="n"/>
      <c r="G122" s="17" t="n"/>
      <c r="H122" s="18" t="n"/>
      <c r="I122" s="4">
        <f>IF(OR(G122="",H122=""),"",ROUND(G122*(1+H122),2))</f>
        <v/>
      </c>
      <c r="J122" s="19" t="n"/>
      <c r="K122" s="16" t="n"/>
      <c r="L122" s="17" t="n"/>
      <c r="M122" s="4">
        <f>IF(A122="","",IF(J122="Annulé",0,MAX(IFERROR(I122,0)-IFERROR(L122,0),0)))</f>
        <v/>
      </c>
      <c r="N122" s="20">
        <f>IF(OR(A122="",F122=""),"",IF(AND(J122="Payé",K122&lt;&gt;""),K122-F122,Paramètres!$B$2-F122))</f>
        <v/>
      </c>
      <c r="O122" s="21">
        <f>IF(OR(A122="",F122="",M122=0),"",IF(F122&lt;Paramètres!$B$2,"En retard",IF(F122&lt;=Paramètres!$B$2+Paramètres!$B$3,"0 à 7 jours",IF(F122&lt;=Paramètres!$B$2+Paramètres!$B$4,"8 à 30 jours",IF(F122&lt;=Paramètres!$B$2+Paramètres!$B$5,"31 à 60 jours","Plus de 60 jours")))))</f>
        <v/>
      </c>
      <c r="P122" s="22">
        <f>IF(A122="","",IF(OR(B122="",C122="",D122="",F122="",G122="",H122="",J122=""),"Données incomplètes",IF(L122&gt;IFERROR(I122,0),"Montant décaissé supérieur au TTC",IF(AND(J122="Payé",M122&gt;Paramètres!$B$7),"Statut payé incohérent",IF(AND(M122&gt;0,F122&lt;Paramètres!$B$2,J122&lt;&gt;"Suspendu"),"Paiement en retard",IF(AND(M122&gt;=Paramètres!$B$6,F122&lt;=Paramètres!$B$2+Paramètres!$B$4),"Montant sensible à préparer",""))))))</f>
        <v/>
      </c>
      <c r="Q122" s="15" t="n"/>
    </row>
    <row r="123" ht="22" customHeight="1">
      <c r="A123" s="14" t="n"/>
      <c r="B123" s="14" t="n"/>
      <c r="C123" s="14" t="n"/>
      <c r="D123" s="15" t="n"/>
      <c r="E123" s="14" t="n"/>
      <c r="F123" s="16" t="n"/>
      <c r="G123" s="17" t="n"/>
      <c r="H123" s="18" t="n"/>
      <c r="I123" s="4">
        <f>IF(OR(G123="",H123=""),"",ROUND(G123*(1+H123),2))</f>
        <v/>
      </c>
      <c r="J123" s="19" t="n"/>
      <c r="K123" s="16" t="n"/>
      <c r="L123" s="17" t="n"/>
      <c r="M123" s="4">
        <f>IF(A123="","",IF(J123="Annulé",0,MAX(IFERROR(I123,0)-IFERROR(L123,0),0)))</f>
        <v/>
      </c>
      <c r="N123" s="20">
        <f>IF(OR(A123="",F123=""),"",IF(AND(J123="Payé",K123&lt;&gt;""),K123-F123,Paramètres!$B$2-F123))</f>
        <v/>
      </c>
      <c r="O123" s="21">
        <f>IF(OR(A123="",F123="",M123=0),"",IF(F123&lt;Paramètres!$B$2,"En retard",IF(F123&lt;=Paramètres!$B$2+Paramètres!$B$3,"0 à 7 jours",IF(F123&lt;=Paramètres!$B$2+Paramètres!$B$4,"8 à 30 jours",IF(F123&lt;=Paramètres!$B$2+Paramètres!$B$5,"31 à 60 jours","Plus de 60 jours")))))</f>
        <v/>
      </c>
      <c r="P123" s="22">
        <f>IF(A123="","",IF(OR(B123="",C123="",D123="",F123="",G123="",H123="",J123=""),"Données incomplètes",IF(L123&gt;IFERROR(I123,0),"Montant décaissé supérieur au TTC",IF(AND(J123="Payé",M123&gt;Paramètres!$B$7),"Statut payé incohérent",IF(AND(M123&gt;0,F123&lt;Paramètres!$B$2,J123&lt;&gt;"Suspendu"),"Paiement en retard",IF(AND(M123&gt;=Paramètres!$B$6,F123&lt;=Paramètres!$B$2+Paramètres!$B$4),"Montant sensible à préparer",""))))))</f>
        <v/>
      </c>
      <c r="Q123" s="15" t="n"/>
    </row>
    <row r="124" ht="22" customHeight="1">
      <c r="A124" s="14" t="n"/>
      <c r="B124" s="14" t="n"/>
      <c r="C124" s="14" t="n"/>
      <c r="D124" s="15" t="n"/>
      <c r="E124" s="14" t="n"/>
      <c r="F124" s="16" t="n"/>
      <c r="G124" s="17" t="n"/>
      <c r="H124" s="18" t="n"/>
      <c r="I124" s="4">
        <f>IF(OR(G124="",H124=""),"",ROUND(G124*(1+H124),2))</f>
        <v/>
      </c>
      <c r="J124" s="19" t="n"/>
      <c r="K124" s="16" t="n"/>
      <c r="L124" s="17" t="n"/>
      <c r="M124" s="4">
        <f>IF(A124="","",IF(J124="Annulé",0,MAX(IFERROR(I124,0)-IFERROR(L124,0),0)))</f>
        <v/>
      </c>
      <c r="N124" s="20">
        <f>IF(OR(A124="",F124=""),"",IF(AND(J124="Payé",K124&lt;&gt;""),K124-F124,Paramètres!$B$2-F124))</f>
        <v/>
      </c>
      <c r="O124" s="21">
        <f>IF(OR(A124="",F124="",M124=0),"",IF(F124&lt;Paramètres!$B$2,"En retard",IF(F124&lt;=Paramètres!$B$2+Paramètres!$B$3,"0 à 7 jours",IF(F124&lt;=Paramètres!$B$2+Paramètres!$B$4,"8 à 30 jours",IF(F124&lt;=Paramètres!$B$2+Paramètres!$B$5,"31 à 60 jours","Plus de 60 jours")))))</f>
        <v/>
      </c>
      <c r="P124" s="22">
        <f>IF(A124="","",IF(OR(B124="",C124="",D124="",F124="",G124="",H124="",J124=""),"Données incomplètes",IF(L124&gt;IFERROR(I124,0),"Montant décaissé supérieur au TTC",IF(AND(J124="Payé",M124&gt;Paramètres!$B$7),"Statut payé incohérent",IF(AND(M124&gt;0,F124&lt;Paramètres!$B$2,J124&lt;&gt;"Suspendu"),"Paiement en retard",IF(AND(M124&gt;=Paramètres!$B$6,F124&lt;=Paramètres!$B$2+Paramètres!$B$4),"Montant sensible à préparer",""))))))</f>
        <v/>
      </c>
      <c r="Q124" s="15" t="n"/>
    </row>
    <row r="125" ht="22" customHeight="1">
      <c r="A125" s="14" t="n"/>
      <c r="B125" s="14" t="n"/>
      <c r="C125" s="14" t="n"/>
      <c r="D125" s="15" t="n"/>
      <c r="E125" s="14" t="n"/>
      <c r="F125" s="16" t="n"/>
      <c r="G125" s="17" t="n"/>
      <c r="H125" s="18" t="n"/>
      <c r="I125" s="4">
        <f>IF(OR(G125="",H125=""),"",ROUND(G125*(1+H125),2))</f>
        <v/>
      </c>
      <c r="J125" s="19" t="n"/>
      <c r="K125" s="16" t="n"/>
      <c r="L125" s="17" t="n"/>
      <c r="M125" s="4">
        <f>IF(A125="","",IF(J125="Annulé",0,MAX(IFERROR(I125,0)-IFERROR(L125,0),0)))</f>
        <v/>
      </c>
      <c r="N125" s="20">
        <f>IF(OR(A125="",F125=""),"",IF(AND(J125="Payé",K125&lt;&gt;""),K125-F125,Paramètres!$B$2-F125))</f>
        <v/>
      </c>
      <c r="O125" s="21">
        <f>IF(OR(A125="",F125="",M125=0),"",IF(F125&lt;Paramètres!$B$2,"En retard",IF(F125&lt;=Paramètres!$B$2+Paramètres!$B$3,"0 à 7 jours",IF(F125&lt;=Paramètres!$B$2+Paramètres!$B$4,"8 à 30 jours",IF(F125&lt;=Paramètres!$B$2+Paramètres!$B$5,"31 à 60 jours","Plus de 60 jours")))))</f>
        <v/>
      </c>
      <c r="P125" s="22">
        <f>IF(A125="","",IF(OR(B125="",C125="",D125="",F125="",G125="",H125="",J125=""),"Données incomplètes",IF(L125&gt;IFERROR(I125,0),"Montant décaissé supérieur au TTC",IF(AND(J125="Payé",M125&gt;Paramètres!$B$7),"Statut payé incohérent",IF(AND(M125&gt;0,F125&lt;Paramètres!$B$2,J125&lt;&gt;"Suspendu"),"Paiement en retard",IF(AND(M125&gt;=Paramètres!$B$6,F125&lt;=Paramètres!$B$2+Paramètres!$B$4),"Montant sensible à préparer",""))))))</f>
        <v/>
      </c>
      <c r="Q125" s="15" t="n"/>
    </row>
    <row r="126" ht="22" customHeight="1">
      <c r="A126" s="14" t="n"/>
      <c r="B126" s="14" t="n"/>
      <c r="C126" s="14" t="n"/>
      <c r="D126" s="15" t="n"/>
      <c r="E126" s="14" t="n"/>
      <c r="F126" s="16" t="n"/>
      <c r="G126" s="17" t="n"/>
      <c r="H126" s="18" t="n"/>
      <c r="I126" s="4">
        <f>IF(OR(G126="",H126=""),"",ROUND(G126*(1+H126),2))</f>
        <v/>
      </c>
      <c r="J126" s="19" t="n"/>
      <c r="K126" s="16" t="n"/>
      <c r="L126" s="17" t="n"/>
      <c r="M126" s="4">
        <f>IF(A126="","",IF(J126="Annulé",0,MAX(IFERROR(I126,0)-IFERROR(L126,0),0)))</f>
        <v/>
      </c>
      <c r="N126" s="20">
        <f>IF(OR(A126="",F126=""),"",IF(AND(J126="Payé",K126&lt;&gt;""),K126-F126,Paramètres!$B$2-F126))</f>
        <v/>
      </c>
      <c r="O126" s="21">
        <f>IF(OR(A126="",F126="",M126=0),"",IF(F126&lt;Paramètres!$B$2,"En retard",IF(F126&lt;=Paramètres!$B$2+Paramètres!$B$3,"0 à 7 jours",IF(F126&lt;=Paramètres!$B$2+Paramètres!$B$4,"8 à 30 jours",IF(F126&lt;=Paramètres!$B$2+Paramètres!$B$5,"31 à 60 jours","Plus de 60 jours")))))</f>
        <v/>
      </c>
      <c r="P126" s="22">
        <f>IF(A126="","",IF(OR(B126="",C126="",D126="",F126="",G126="",H126="",J126=""),"Données incomplètes",IF(L126&gt;IFERROR(I126,0),"Montant décaissé supérieur au TTC",IF(AND(J126="Payé",M126&gt;Paramètres!$B$7),"Statut payé incohérent",IF(AND(M126&gt;0,F126&lt;Paramètres!$B$2,J126&lt;&gt;"Suspendu"),"Paiement en retard",IF(AND(M126&gt;=Paramètres!$B$6,F126&lt;=Paramètres!$B$2+Paramètres!$B$4),"Montant sensible à préparer",""))))))</f>
        <v/>
      </c>
      <c r="Q126" s="15" t="n"/>
    </row>
    <row r="127" ht="22" customHeight="1">
      <c r="A127" s="14" t="n"/>
      <c r="B127" s="14" t="n"/>
      <c r="C127" s="14" t="n"/>
      <c r="D127" s="15" t="n"/>
      <c r="E127" s="14" t="n"/>
      <c r="F127" s="16" t="n"/>
      <c r="G127" s="17" t="n"/>
      <c r="H127" s="18" t="n"/>
      <c r="I127" s="4">
        <f>IF(OR(G127="",H127=""),"",ROUND(G127*(1+H127),2))</f>
        <v/>
      </c>
      <c r="J127" s="19" t="n"/>
      <c r="K127" s="16" t="n"/>
      <c r="L127" s="17" t="n"/>
      <c r="M127" s="4">
        <f>IF(A127="","",IF(J127="Annulé",0,MAX(IFERROR(I127,0)-IFERROR(L127,0),0)))</f>
        <v/>
      </c>
      <c r="N127" s="20">
        <f>IF(OR(A127="",F127=""),"",IF(AND(J127="Payé",K127&lt;&gt;""),K127-F127,Paramètres!$B$2-F127))</f>
        <v/>
      </c>
      <c r="O127" s="21">
        <f>IF(OR(A127="",F127="",M127=0),"",IF(F127&lt;Paramètres!$B$2,"En retard",IF(F127&lt;=Paramètres!$B$2+Paramètres!$B$3,"0 à 7 jours",IF(F127&lt;=Paramètres!$B$2+Paramètres!$B$4,"8 à 30 jours",IF(F127&lt;=Paramètres!$B$2+Paramètres!$B$5,"31 à 60 jours","Plus de 60 jours")))))</f>
        <v/>
      </c>
      <c r="P127" s="22">
        <f>IF(A127="","",IF(OR(B127="",C127="",D127="",F127="",G127="",H127="",J127=""),"Données incomplètes",IF(L127&gt;IFERROR(I127,0),"Montant décaissé supérieur au TTC",IF(AND(J127="Payé",M127&gt;Paramètres!$B$7),"Statut payé incohérent",IF(AND(M127&gt;0,F127&lt;Paramètres!$B$2,J127&lt;&gt;"Suspendu"),"Paiement en retard",IF(AND(M127&gt;=Paramètres!$B$6,F127&lt;=Paramètres!$B$2+Paramètres!$B$4),"Montant sensible à préparer",""))))))</f>
        <v/>
      </c>
      <c r="Q127" s="15" t="n"/>
    </row>
    <row r="128" ht="22" customHeight="1">
      <c r="A128" s="14" t="n"/>
      <c r="B128" s="14" t="n"/>
      <c r="C128" s="14" t="n"/>
      <c r="D128" s="15" t="n"/>
      <c r="E128" s="14" t="n"/>
      <c r="F128" s="16" t="n"/>
      <c r="G128" s="17" t="n"/>
      <c r="H128" s="18" t="n"/>
      <c r="I128" s="4">
        <f>IF(OR(G128="",H128=""),"",ROUND(G128*(1+H128),2))</f>
        <v/>
      </c>
      <c r="J128" s="19" t="n"/>
      <c r="K128" s="16" t="n"/>
      <c r="L128" s="17" t="n"/>
      <c r="M128" s="4">
        <f>IF(A128="","",IF(J128="Annulé",0,MAX(IFERROR(I128,0)-IFERROR(L128,0),0)))</f>
        <v/>
      </c>
      <c r="N128" s="20">
        <f>IF(OR(A128="",F128=""),"",IF(AND(J128="Payé",K128&lt;&gt;""),K128-F128,Paramètres!$B$2-F128))</f>
        <v/>
      </c>
      <c r="O128" s="21">
        <f>IF(OR(A128="",F128="",M128=0),"",IF(F128&lt;Paramètres!$B$2,"En retard",IF(F128&lt;=Paramètres!$B$2+Paramètres!$B$3,"0 à 7 jours",IF(F128&lt;=Paramètres!$B$2+Paramètres!$B$4,"8 à 30 jours",IF(F128&lt;=Paramètres!$B$2+Paramètres!$B$5,"31 à 60 jours","Plus de 60 jours")))))</f>
        <v/>
      </c>
      <c r="P128" s="22">
        <f>IF(A128="","",IF(OR(B128="",C128="",D128="",F128="",G128="",H128="",J128=""),"Données incomplètes",IF(L128&gt;IFERROR(I128,0),"Montant décaissé supérieur au TTC",IF(AND(J128="Payé",M128&gt;Paramètres!$B$7),"Statut payé incohérent",IF(AND(M128&gt;0,F128&lt;Paramètres!$B$2,J128&lt;&gt;"Suspendu"),"Paiement en retard",IF(AND(M128&gt;=Paramètres!$B$6,F128&lt;=Paramètres!$B$2+Paramètres!$B$4),"Montant sensible à préparer",""))))))</f>
        <v/>
      </c>
      <c r="Q128" s="15" t="n"/>
    </row>
    <row r="129" ht="22" customHeight="1">
      <c r="A129" s="14" t="n"/>
      <c r="B129" s="14" t="n"/>
      <c r="C129" s="14" t="n"/>
      <c r="D129" s="15" t="n"/>
      <c r="E129" s="14" t="n"/>
      <c r="F129" s="16" t="n"/>
      <c r="G129" s="17" t="n"/>
      <c r="H129" s="18" t="n"/>
      <c r="I129" s="4">
        <f>IF(OR(G129="",H129=""),"",ROUND(G129*(1+H129),2))</f>
        <v/>
      </c>
      <c r="J129" s="19" t="n"/>
      <c r="K129" s="16" t="n"/>
      <c r="L129" s="17" t="n"/>
      <c r="M129" s="4">
        <f>IF(A129="","",IF(J129="Annulé",0,MAX(IFERROR(I129,0)-IFERROR(L129,0),0)))</f>
        <v/>
      </c>
      <c r="N129" s="20">
        <f>IF(OR(A129="",F129=""),"",IF(AND(J129="Payé",K129&lt;&gt;""),K129-F129,Paramètres!$B$2-F129))</f>
        <v/>
      </c>
      <c r="O129" s="21">
        <f>IF(OR(A129="",F129="",M129=0),"",IF(F129&lt;Paramètres!$B$2,"En retard",IF(F129&lt;=Paramètres!$B$2+Paramètres!$B$3,"0 à 7 jours",IF(F129&lt;=Paramètres!$B$2+Paramètres!$B$4,"8 à 30 jours",IF(F129&lt;=Paramètres!$B$2+Paramètres!$B$5,"31 à 60 jours","Plus de 60 jours")))))</f>
        <v/>
      </c>
      <c r="P129" s="22">
        <f>IF(A129="","",IF(OR(B129="",C129="",D129="",F129="",G129="",H129="",J129=""),"Données incomplètes",IF(L129&gt;IFERROR(I129,0),"Montant décaissé supérieur au TTC",IF(AND(J129="Payé",M129&gt;Paramètres!$B$7),"Statut payé incohérent",IF(AND(M129&gt;0,F129&lt;Paramètres!$B$2,J129&lt;&gt;"Suspendu"),"Paiement en retard",IF(AND(M129&gt;=Paramètres!$B$6,F129&lt;=Paramètres!$B$2+Paramètres!$B$4),"Montant sensible à préparer",""))))))</f>
        <v/>
      </c>
      <c r="Q129" s="15" t="n"/>
    </row>
    <row r="130" ht="22" customHeight="1">
      <c r="A130" s="14" t="n"/>
      <c r="B130" s="14" t="n"/>
      <c r="C130" s="14" t="n"/>
      <c r="D130" s="15" t="n"/>
      <c r="E130" s="14" t="n"/>
      <c r="F130" s="16" t="n"/>
      <c r="G130" s="17" t="n"/>
      <c r="H130" s="18" t="n"/>
      <c r="I130" s="4">
        <f>IF(OR(G130="",H130=""),"",ROUND(G130*(1+H130),2))</f>
        <v/>
      </c>
      <c r="J130" s="19" t="n"/>
      <c r="K130" s="16" t="n"/>
      <c r="L130" s="17" t="n"/>
      <c r="M130" s="4">
        <f>IF(A130="","",IF(J130="Annulé",0,MAX(IFERROR(I130,0)-IFERROR(L130,0),0)))</f>
        <v/>
      </c>
      <c r="N130" s="20">
        <f>IF(OR(A130="",F130=""),"",IF(AND(J130="Payé",K130&lt;&gt;""),K130-F130,Paramètres!$B$2-F130))</f>
        <v/>
      </c>
      <c r="O130" s="21">
        <f>IF(OR(A130="",F130="",M130=0),"",IF(F130&lt;Paramètres!$B$2,"En retard",IF(F130&lt;=Paramètres!$B$2+Paramètres!$B$3,"0 à 7 jours",IF(F130&lt;=Paramètres!$B$2+Paramètres!$B$4,"8 à 30 jours",IF(F130&lt;=Paramètres!$B$2+Paramètres!$B$5,"31 à 60 jours","Plus de 60 jours")))))</f>
        <v/>
      </c>
      <c r="P130" s="22">
        <f>IF(A130="","",IF(OR(B130="",C130="",D130="",F130="",G130="",H130="",J130=""),"Données incomplètes",IF(L130&gt;IFERROR(I130,0),"Montant décaissé supérieur au TTC",IF(AND(J130="Payé",M130&gt;Paramètres!$B$7),"Statut payé incohérent",IF(AND(M130&gt;0,F130&lt;Paramètres!$B$2,J130&lt;&gt;"Suspendu"),"Paiement en retard",IF(AND(M130&gt;=Paramètres!$B$6,F130&lt;=Paramètres!$B$2+Paramètres!$B$4),"Montant sensible à préparer",""))))))</f>
        <v/>
      </c>
      <c r="Q130" s="15" t="n"/>
    </row>
    <row r="131" ht="22" customHeight="1">
      <c r="A131" s="14" t="n"/>
      <c r="B131" s="14" t="n"/>
      <c r="C131" s="14" t="n"/>
      <c r="D131" s="15" t="n"/>
      <c r="E131" s="14" t="n"/>
      <c r="F131" s="16" t="n"/>
      <c r="G131" s="17" t="n"/>
      <c r="H131" s="18" t="n"/>
      <c r="I131" s="4">
        <f>IF(OR(G131="",H131=""),"",ROUND(G131*(1+H131),2))</f>
        <v/>
      </c>
      <c r="J131" s="19" t="n"/>
      <c r="K131" s="16" t="n"/>
      <c r="L131" s="17" t="n"/>
      <c r="M131" s="4">
        <f>IF(A131="","",IF(J131="Annulé",0,MAX(IFERROR(I131,0)-IFERROR(L131,0),0)))</f>
        <v/>
      </c>
      <c r="N131" s="20">
        <f>IF(OR(A131="",F131=""),"",IF(AND(J131="Payé",K131&lt;&gt;""),K131-F131,Paramètres!$B$2-F131))</f>
        <v/>
      </c>
      <c r="O131" s="21">
        <f>IF(OR(A131="",F131="",M131=0),"",IF(F131&lt;Paramètres!$B$2,"En retard",IF(F131&lt;=Paramètres!$B$2+Paramètres!$B$3,"0 à 7 jours",IF(F131&lt;=Paramètres!$B$2+Paramètres!$B$4,"8 à 30 jours",IF(F131&lt;=Paramètres!$B$2+Paramètres!$B$5,"31 à 60 jours","Plus de 60 jours")))))</f>
        <v/>
      </c>
      <c r="P131" s="22">
        <f>IF(A131="","",IF(OR(B131="",C131="",D131="",F131="",G131="",H131="",J131=""),"Données incomplètes",IF(L131&gt;IFERROR(I131,0),"Montant décaissé supérieur au TTC",IF(AND(J131="Payé",M131&gt;Paramètres!$B$7),"Statut payé incohérent",IF(AND(M131&gt;0,F131&lt;Paramètres!$B$2,J131&lt;&gt;"Suspendu"),"Paiement en retard",IF(AND(M131&gt;=Paramètres!$B$6,F131&lt;=Paramètres!$B$2+Paramètres!$B$4),"Montant sensible à préparer",""))))))</f>
        <v/>
      </c>
      <c r="Q131" s="15" t="n"/>
    </row>
    <row r="132" ht="22" customHeight="1">
      <c r="A132" s="14" t="n"/>
      <c r="B132" s="14" t="n"/>
      <c r="C132" s="14" t="n"/>
      <c r="D132" s="15" t="n"/>
      <c r="E132" s="14" t="n"/>
      <c r="F132" s="16" t="n"/>
      <c r="G132" s="17" t="n"/>
      <c r="H132" s="18" t="n"/>
      <c r="I132" s="4">
        <f>IF(OR(G132="",H132=""),"",ROUND(G132*(1+H132),2))</f>
        <v/>
      </c>
      <c r="J132" s="19" t="n"/>
      <c r="K132" s="16" t="n"/>
      <c r="L132" s="17" t="n"/>
      <c r="M132" s="4">
        <f>IF(A132="","",IF(J132="Annulé",0,MAX(IFERROR(I132,0)-IFERROR(L132,0),0)))</f>
        <v/>
      </c>
      <c r="N132" s="20">
        <f>IF(OR(A132="",F132=""),"",IF(AND(J132="Payé",K132&lt;&gt;""),K132-F132,Paramètres!$B$2-F132))</f>
        <v/>
      </c>
      <c r="O132" s="21">
        <f>IF(OR(A132="",F132="",M132=0),"",IF(F132&lt;Paramètres!$B$2,"En retard",IF(F132&lt;=Paramètres!$B$2+Paramètres!$B$3,"0 à 7 jours",IF(F132&lt;=Paramètres!$B$2+Paramètres!$B$4,"8 à 30 jours",IF(F132&lt;=Paramètres!$B$2+Paramètres!$B$5,"31 à 60 jours","Plus de 60 jours")))))</f>
        <v/>
      </c>
      <c r="P132" s="22">
        <f>IF(A132="","",IF(OR(B132="",C132="",D132="",F132="",G132="",H132="",J132=""),"Données incomplètes",IF(L132&gt;IFERROR(I132,0),"Montant décaissé supérieur au TTC",IF(AND(J132="Payé",M132&gt;Paramètres!$B$7),"Statut payé incohérent",IF(AND(M132&gt;0,F132&lt;Paramètres!$B$2,J132&lt;&gt;"Suspendu"),"Paiement en retard",IF(AND(M132&gt;=Paramètres!$B$6,F132&lt;=Paramètres!$B$2+Paramètres!$B$4),"Montant sensible à préparer",""))))))</f>
        <v/>
      </c>
      <c r="Q132" s="15" t="n"/>
    </row>
    <row r="133" ht="22" customHeight="1">
      <c r="A133" s="14" t="n"/>
      <c r="B133" s="14" t="n"/>
      <c r="C133" s="14" t="n"/>
      <c r="D133" s="15" t="n"/>
      <c r="E133" s="14" t="n"/>
      <c r="F133" s="16" t="n"/>
      <c r="G133" s="17" t="n"/>
      <c r="H133" s="18" t="n"/>
      <c r="I133" s="4">
        <f>IF(OR(G133="",H133=""),"",ROUND(G133*(1+H133),2))</f>
        <v/>
      </c>
      <c r="J133" s="19" t="n"/>
      <c r="K133" s="16" t="n"/>
      <c r="L133" s="17" t="n"/>
      <c r="M133" s="4">
        <f>IF(A133="","",IF(J133="Annulé",0,MAX(IFERROR(I133,0)-IFERROR(L133,0),0)))</f>
        <v/>
      </c>
      <c r="N133" s="20">
        <f>IF(OR(A133="",F133=""),"",IF(AND(J133="Payé",K133&lt;&gt;""),K133-F133,Paramètres!$B$2-F133))</f>
        <v/>
      </c>
      <c r="O133" s="21">
        <f>IF(OR(A133="",F133="",M133=0),"",IF(F133&lt;Paramètres!$B$2,"En retard",IF(F133&lt;=Paramètres!$B$2+Paramètres!$B$3,"0 à 7 jours",IF(F133&lt;=Paramètres!$B$2+Paramètres!$B$4,"8 à 30 jours",IF(F133&lt;=Paramètres!$B$2+Paramètres!$B$5,"31 à 60 jours","Plus de 60 jours")))))</f>
        <v/>
      </c>
      <c r="P133" s="22">
        <f>IF(A133="","",IF(OR(B133="",C133="",D133="",F133="",G133="",H133="",J133=""),"Données incomplètes",IF(L133&gt;IFERROR(I133,0),"Montant décaissé supérieur au TTC",IF(AND(J133="Payé",M133&gt;Paramètres!$B$7),"Statut payé incohérent",IF(AND(M133&gt;0,F133&lt;Paramètres!$B$2,J133&lt;&gt;"Suspendu"),"Paiement en retard",IF(AND(M133&gt;=Paramètres!$B$6,F133&lt;=Paramètres!$B$2+Paramètres!$B$4),"Montant sensible à préparer",""))))))</f>
        <v/>
      </c>
      <c r="Q133" s="15" t="n"/>
    </row>
    <row r="134" ht="22" customHeight="1">
      <c r="A134" s="14" t="n"/>
      <c r="B134" s="14" t="n"/>
      <c r="C134" s="14" t="n"/>
      <c r="D134" s="15" t="n"/>
      <c r="E134" s="14" t="n"/>
      <c r="F134" s="16" t="n"/>
      <c r="G134" s="17" t="n"/>
      <c r="H134" s="18" t="n"/>
      <c r="I134" s="4">
        <f>IF(OR(G134="",H134=""),"",ROUND(G134*(1+H134),2))</f>
        <v/>
      </c>
      <c r="J134" s="19" t="n"/>
      <c r="K134" s="16" t="n"/>
      <c r="L134" s="17" t="n"/>
      <c r="M134" s="4">
        <f>IF(A134="","",IF(J134="Annulé",0,MAX(IFERROR(I134,0)-IFERROR(L134,0),0)))</f>
        <v/>
      </c>
      <c r="N134" s="20">
        <f>IF(OR(A134="",F134=""),"",IF(AND(J134="Payé",K134&lt;&gt;""),K134-F134,Paramètres!$B$2-F134))</f>
        <v/>
      </c>
      <c r="O134" s="21">
        <f>IF(OR(A134="",F134="",M134=0),"",IF(F134&lt;Paramètres!$B$2,"En retard",IF(F134&lt;=Paramètres!$B$2+Paramètres!$B$3,"0 à 7 jours",IF(F134&lt;=Paramètres!$B$2+Paramètres!$B$4,"8 à 30 jours",IF(F134&lt;=Paramètres!$B$2+Paramètres!$B$5,"31 à 60 jours","Plus de 60 jours")))))</f>
        <v/>
      </c>
      <c r="P134" s="22">
        <f>IF(A134="","",IF(OR(B134="",C134="",D134="",F134="",G134="",H134="",J134=""),"Données incomplètes",IF(L134&gt;IFERROR(I134,0),"Montant décaissé supérieur au TTC",IF(AND(J134="Payé",M134&gt;Paramètres!$B$7),"Statut payé incohérent",IF(AND(M134&gt;0,F134&lt;Paramètres!$B$2,J134&lt;&gt;"Suspendu"),"Paiement en retard",IF(AND(M134&gt;=Paramètres!$B$6,F134&lt;=Paramètres!$B$2+Paramètres!$B$4),"Montant sensible à préparer",""))))))</f>
        <v/>
      </c>
      <c r="Q134" s="15" t="n"/>
    </row>
    <row r="135" ht="22" customHeight="1">
      <c r="A135" s="14" t="n"/>
      <c r="B135" s="14" t="n"/>
      <c r="C135" s="14" t="n"/>
      <c r="D135" s="15" t="n"/>
      <c r="E135" s="14" t="n"/>
      <c r="F135" s="16" t="n"/>
      <c r="G135" s="17" t="n"/>
      <c r="H135" s="18" t="n"/>
      <c r="I135" s="4">
        <f>IF(OR(G135="",H135=""),"",ROUND(G135*(1+H135),2))</f>
        <v/>
      </c>
      <c r="J135" s="19" t="n"/>
      <c r="K135" s="16" t="n"/>
      <c r="L135" s="17" t="n"/>
      <c r="M135" s="4">
        <f>IF(A135="","",IF(J135="Annulé",0,MAX(IFERROR(I135,0)-IFERROR(L135,0),0)))</f>
        <v/>
      </c>
      <c r="N135" s="20">
        <f>IF(OR(A135="",F135=""),"",IF(AND(J135="Payé",K135&lt;&gt;""),K135-F135,Paramètres!$B$2-F135))</f>
        <v/>
      </c>
      <c r="O135" s="21">
        <f>IF(OR(A135="",F135="",M135=0),"",IF(F135&lt;Paramètres!$B$2,"En retard",IF(F135&lt;=Paramètres!$B$2+Paramètres!$B$3,"0 à 7 jours",IF(F135&lt;=Paramètres!$B$2+Paramètres!$B$4,"8 à 30 jours",IF(F135&lt;=Paramètres!$B$2+Paramètres!$B$5,"31 à 60 jours","Plus de 60 jours")))))</f>
        <v/>
      </c>
      <c r="P135" s="22">
        <f>IF(A135="","",IF(OR(B135="",C135="",D135="",F135="",G135="",H135="",J135=""),"Données incomplètes",IF(L135&gt;IFERROR(I135,0),"Montant décaissé supérieur au TTC",IF(AND(J135="Payé",M135&gt;Paramètres!$B$7),"Statut payé incohérent",IF(AND(M135&gt;0,F135&lt;Paramètres!$B$2,J135&lt;&gt;"Suspendu"),"Paiement en retard",IF(AND(M135&gt;=Paramètres!$B$6,F135&lt;=Paramètres!$B$2+Paramètres!$B$4),"Montant sensible à préparer",""))))))</f>
        <v/>
      </c>
      <c r="Q135" s="15" t="n"/>
    </row>
    <row r="136" ht="22" customHeight="1">
      <c r="A136" s="14" t="n"/>
      <c r="B136" s="14" t="n"/>
      <c r="C136" s="14" t="n"/>
      <c r="D136" s="15" t="n"/>
      <c r="E136" s="14" t="n"/>
      <c r="F136" s="16" t="n"/>
      <c r="G136" s="17" t="n"/>
      <c r="H136" s="18" t="n"/>
      <c r="I136" s="4">
        <f>IF(OR(G136="",H136=""),"",ROUND(G136*(1+H136),2))</f>
        <v/>
      </c>
      <c r="J136" s="19" t="n"/>
      <c r="K136" s="16" t="n"/>
      <c r="L136" s="17" t="n"/>
      <c r="M136" s="4">
        <f>IF(A136="","",IF(J136="Annulé",0,MAX(IFERROR(I136,0)-IFERROR(L136,0),0)))</f>
        <v/>
      </c>
      <c r="N136" s="20">
        <f>IF(OR(A136="",F136=""),"",IF(AND(J136="Payé",K136&lt;&gt;""),K136-F136,Paramètres!$B$2-F136))</f>
        <v/>
      </c>
      <c r="O136" s="21">
        <f>IF(OR(A136="",F136="",M136=0),"",IF(F136&lt;Paramètres!$B$2,"En retard",IF(F136&lt;=Paramètres!$B$2+Paramètres!$B$3,"0 à 7 jours",IF(F136&lt;=Paramètres!$B$2+Paramètres!$B$4,"8 à 30 jours",IF(F136&lt;=Paramètres!$B$2+Paramètres!$B$5,"31 à 60 jours","Plus de 60 jours")))))</f>
        <v/>
      </c>
      <c r="P136" s="22">
        <f>IF(A136="","",IF(OR(B136="",C136="",D136="",F136="",G136="",H136="",J136=""),"Données incomplètes",IF(L136&gt;IFERROR(I136,0),"Montant décaissé supérieur au TTC",IF(AND(J136="Payé",M136&gt;Paramètres!$B$7),"Statut payé incohérent",IF(AND(M136&gt;0,F136&lt;Paramètres!$B$2,J136&lt;&gt;"Suspendu"),"Paiement en retard",IF(AND(M136&gt;=Paramètres!$B$6,F136&lt;=Paramètres!$B$2+Paramètres!$B$4),"Montant sensible à préparer",""))))))</f>
        <v/>
      </c>
      <c r="Q136" s="15" t="n"/>
    </row>
    <row r="137" ht="22" customHeight="1">
      <c r="A137" s="14" t="n"/>
      <c r="B137" s="14" t="n"/>
      <c r="C137" s="14" t="n"/>
      <c r="D137" s="15" t="n"/>
      <c r="E137" s="14" t="n"/>
      <c r="F137" s="16" t="n"/>
      <c r="G137" s="17" t="n"/>
      <c r="H137" s="18" t="n"/>
      <c r="I137" s="4">
        <f>IF(OR(G137="",H137=""),"",ROUND(G137*(1+H137),2))</f>
        <v/>
      </c>
      <c r="J137" s="19" t="n"/>
      <c r="K137" s="16" t="n"/>
      <c r="L137" s="17" t="n"/>
      <c r="M137" s="4">
        <f>IF(A137="","",IF(J137="Annulé",0,MAX(IFERROR(I137,0)-IFERROR(L137,0),0)))</f>
        <v/>
      </c>
      <c r="N137" s="20">
        <f>IF(OR(A137="",F137=""),"",IF(AND(J137="Payé",K137&lt;&gt;""),K137-F137,Paramètres!$B$2-F137))</f>
        <v/>
      </c>
      <c r="O137" s="21">
        <f>IF(OR(A137="",F137="",M137=0),"",IF(F137&lt;Paramètres!$B$2,"En retard",IF(F137&lt;=Paramètres!$B$2+Paramètres!$B$3,"0 à 7 jours",IF(F137&lt;=Paramètres!$B$2+Paramètres!$B$4,"8 à 30 jours",IF(F137&lt;=Paramètres!$B$2+Paramètres!$B$5,"31 à 60 jours","Plus de 60 jours")))))</f>
        <v/>
      </c>
      <c r="P137" s="22">
        <f>IF(A137="","",IF(OR(B137="",C137="",D137="",F137="",G137="",H137="",J137=""),"Données incomplètes",IF(L137&gt;IFERROR(I137,0),"Montant décaissé supérieur au TTC",IF(AND(J137="Payé",M137&gt;Paramètres!$B$7),"Statut payé incohérent",IF(AND(M137&gt;0,F137&lt;Paramètres!$B$2,J137&lt;&gt;"Suspendu"),"Paiement en retard",IF(AND(M137&gt;=Paramètres!$B$6,F137&lt;=Paramètres!$B$2+Paramètres!$B$4),"Montant sensible à préparer",""))))))</f>
        <v/>
      </c>
      <c r="Q137" s="15" t="n"/>
    </row>
    <row r="138" ht="22" customHeight="1">
      <c r="A138" s="14" t="n"/>
      <c r="B138" s="14" t="n"/>
      <c r="C138" s="14" t="n"/>
      <c r="D138" s="15" t="n"/>
      <c r="E138" s="14" t="n"/>
      <c r="F138" s="16" t="n"/>
      <c r="G138" s="17" t="n"/>
      <c r="H138" s="18" t="n"/>
      <c r="I138" s="4">
        <f>IF(OR(G138="",H138=""),"",ROUND(G138*(1+H138),2))</f>
        <v/>
      </c>
      <c r="J138" s="19" t="n"/>
      <c r="K138" s="16" t="n"/>
      <c r="L138" s="17" t="n"/>
      <c r="M138" s="4">
        <f>IF(A138="","",IF(J138="Annulé",0,MAX(IFERROR(I138,0)-IFERROR(L138,0),0)))</f>
        <v/>
      </c>
      <c r="N138" s="20">
        <f>IF(OR(A138="",F138=""),"",IF(AND(J138="Payé",K138&lt;&gt;""),K138-F138,Paramètres!$B$2-F138))</f>
        <v/>
      </c>
      <c r="O138" s="21">
        <f>IF(OR(A138="",F138="",M138=0),"",IF(F138&lt;Paramètres!$B$2,"En retard",IF(F138&lt;=Paramètres!$B$2+Paramètres!$B$3,"0 à 7 jours",IF(F138&lt;=Paramètres!$B$2+Paramètres!$B$4,"8 à 30 jours",IF(F138&lt;=Paramètres!$B$2+Paramètres!$B$5,"31 à 60 jours","Plus de 60 jours")))))</f>
        <v/>
      </c>
      <c r="P138" s="22">
        <f>IF(A138="","",IF(OR(B138="",C138="",D138="",F138="",G138="",H138="",J138=""),"Données incomplètes",IF(L138&gt;IFERROR(I138,0),"Montant décaissé supérieur au TTC",IF(AND(J138="Payé",M138&gt;Paramètres!$B$7),"Statut payé incohérent",IF(AND(M138&gt;0,F138&lt;Paramètres!$B$2,J138&lt;&gt;"Suspendu"),"Paiement en retard",IF(AND(M138&gt;=Paramètres!$B$6,F138&lt;=Paramètres!$B$2+Paramètres!$B$4),"Montant sensible à préparer",""))))))</f>
        <v/>
      </c>
      <c r="Q138" s="15" t="n"/>
    </row>
    <row r="139" ht="22" customHeight="1">
      <c r="A139" s="14" t="n"/>
      <c r="B139" s="14" t="n"/>
      <c r="C139" s="14" t="n"/>
      <c r="D139" s="15" t="n"/>
      <c r="E139" s="14" t="n"/>
      <c r="F139" s="16" t="n"/>
      <c r="G139" s="17" t="n"/>
      <c r="H139" s="18" t="n"/>
      <c r="I139" s="4">
        <f>IF(OR(G139="",H139=""),"",ROUND(G139*(1+H139),2))</f>
        <v/>
      </c>
      <c r="J139" s="19" t="n"/>
      <c r="K139" s="16" t="n"/>
      <c r="L139" s="17" t="n"/>
      <c r="M139" s="4">
        <f>IF(A139="","",IF(J139="Annulé",0,MAX(IFERROR(I139,0)-IFERROR(L139,0),0)))</f>
        <v/>
      </c>
      <c r="N139" s="20">
        <f>IF(OR(A139="",F139=""),"",IF(AND(J139="Payé",K139&lt;&gt;""),K139-F139,Paramètres!$B$2-F139))</f>
        <v/>
      </c>
      <c r="O139" s="21">
        <f>IF(OR(A139="",F139="",M139=0),"",IF(F139&lt;Paramètres!$B$2,"En retard",IF(F139&lt;=Paramètres!$B$2+Paramètres!$B$3,"0 à 7 jours",IF(F139&lt;=Paramètres!$B$2+Paramètres!$B$4,"8 à 30 jours",IF(F139&lt;=Paramètres!$B$2+Paramètres!$B$5,"31 à 60 jours","Plus de 60 jours")))))</f>
        <v/>
      </c>
      <c r="P139" s="22">
        <f>IF(A139="","",IF(OR(B139="",C139="",D139="",F139="",G139="",H139="",J139=""),"Données incomplètes",IF(L139&gt;IFERROR(I139,0),"Montant décaissé supérieur au TTC",IF(AND(J139="Payé",M139&gt;Paramètres!$B$7),"Statut payé incohérent",IF(AND(M139&gt;0,F139&lt;Paramètres!$B$2,J139&lt;&gt;"Suspendu"),"Paiement en retard",IF(AND(M139&gt;=Paramètres!$B$6,F139&lt;=Paramètres!$B$2+Paramètres!$B$4),"Montant sensible à préparer",""))))))</f>
        <v/>
      </c>
      <c r="Q139" s="15" t="n"/>
    </row>
    <row r="140" ht="22" customHeight="1">
      <c r="A140" s="14" t="n"/>
      <c r="B140" s="14" t="n"/>
      <c r="C140" s="14" t="n"/>
      <c r="D140" s="15" t="n"/>
      <c r="E140" s="14" t="n"/>
      <c r="F140" s="16" t="n"/>
      <c r="G140" s="17" t="n"/>
      <c r="H140" s="18" t="n"/>
      <c r="I140" s="4">
        <f>IF(OR(G140="",H140=""),"",ROUND(G140*(1+H140),2))</f>
        <v/>
      </c>
      <c r="J140" s="19" t="n"/>
      <c r="K140" s="16" t="n"/>
      <c r="L140" s="17" t="n"/>
      <c r="M140" s="4">
        <f>IF(A140="","",IF(J140="Annulé",0,MAX(IFERROR(I140,0)-IFERROR(L140,0),0)))</f>
        <v/>
      </c>
      <c r="N140" s="20">
        <f>IF(OR(A140="",F140=""),"",IF(AND(J140="Payé",K140&lt;&gt;""),K140-F140,Paramètres!$B$2-F140))</f>
        <v/>
      </c>
      <c r="O140" s="21">
        <f>IF(OR(A140="",F140="",M140=0),"",IF(F140&lt;Paramètres!$B$2,"En retard",IF(F140&lt;=Paramètres!$B$2+Paramètres!$B$3,"0 à 7 jours",IF(F140&lt;=Paramètres!$B$2+Paramètres!$B$4,"8 à 30 jours",IF(F140&lt;=Paramètres!$B$2+Paramètres!$B$5,"31 à 60 jours","Plus de 60 jours")))))</f>
        <v/>
      </c>
      <c r="P140" s="22">
        <f>IF(A140="","",IF(OR(B140="",C140="",D140="",F140="",G140="",H140="",J140=""),"Données incomplètes",IF(L140&gt;IFERROR(I140,0),"Montant décaissé supérieur au TTC",IF(AND(J140="Payé",M140&gt;Paramètres!$B$7),"Statut payé incohérent",IF(AND(M140&gt;0,F140&lt;Paramètres!$B$2,J140&lt;&gt;"Suspendu"),"Paiement en retard",IF(AND(M140&gt;=Paramètres!$B$6,F140&lt;=Paramètres!$B$2+Paramètres!$B$4),"Montant sensible à préparer",""))))))</f>
        <v/>
      </c>
      <c r="Q140" s="15" t="n"/>
    </row>
    <row r="141" ht="22" customHeight="1">
      <c r="A141" s="14" t="n"/>
      <c r="B141" s="14" t="n"/>
      <c r="C141" s="14" t="n"/>
      <c r="D141" s="15" t="n"/>
      <c r="E141" s="14" t="n"/>
      <c r="F141" s="16" t="n"/>
      <c r="G141" s="17" t="n"/>
      <c r="H141" s="18" t="n"/>
      <c r="I141" s="4">
        <f>IF(OR(G141="",H141=""),"",ROUND(G141*(1+H141),2))</f>
        <v/>
      </c>
      <c r="J141" s="19" t="n"/>
      <c r="K141" s="16" t="n"/>
      <c r="L141" s="17" t="n"/>
      <c r="M141" s="4">
        <f>IF(A141="","",IF(J141="Annulé",0,MAX(IFERROR(I141,0)-IFERROR(L141,0),0)))</f>
        <v/>
      </c>
      <c r="N141" s="20">
        <f>IF(OR(A141="",F141=""),"",IF(AND(J141="Payé",K141&lt;&gt;""),K141-F141,Paramètres!$B$2-F141))</f>
        <v/>
      </c>
      <c r="O141" s="21">
        <f>IF(OR(A141="",F141="",M141=0),"",IF(F141&lt;Paramètres!$B$2,"En retard",IF(F141&lt;=Paramètres!$B$2+Paramètres!$B$3,"0 à 7 jours",IF(F141&lt;=Paramètres!$B$2+Paramètres!$B$4,"8 à 30 jours",IF(F141&lt;=Paramètres!$B$2+Paramètres!$B$5,"31 à 60 jours","Plus de 60 jours")))))</f>
        <v/>
      </c>
      <c r="P141" s="22">
        <f>IF(A141="","",IF(OR(B141="",C141="",D141="",F141="",G141="",H141="",J141=""),"Données incomplètes",IF(L141&gt;IFERROR(I141,0),"Montant décaissé supérieur au TTC",IF(AND(J141="Payé",M141&gt;Paramètres!$B$7),"Statut payé incohérent",IF(AND(M141&gt;0,F141&lt;Paramètres!$B$2,J141&lt;&gt;"Suspendu"),"Paiement en retard",IF(AND(M141&gt;=Paramètres!$B$6,F141&lt;=Paramètres!$B$2+Paramètres!$B$4),"Montant sensible à préparer",""))))))</f>
        <v/>
      </c>
      <c r="Q141" s="15" t="n"/>
    </row>
    <row r="142" ht="22" customHeight="1">
      <c r="A142" s="14" t="n"/>
      <c r="B142" s="14" t="n"/>
      <c r="C142" s="14" t="n"/>
      <c r="D142" s="15" t="n"/>
      <c r="E142" s="14" t="n"/>
      <c r="F142" s="16" t="n"/>
      <c r="G142" s="17" t="n"/>
      <c r="H142" s="18" t="n"/>
      <c r="I142" s="4">
        <f>IF(OR(G142="",H142=""),"",ROUND(G142*(1+H142),2))</f>
        <v/>
      </c>
      <c r="J142" s="19" t="n"/>
      <c r="K142" s="16" t="n"/>
      <c r="L142" s="17" t="n"/>
      <c r="M142" s="4">
        <f>IF(A142="","",IF(J142="Annulé",0,MAX(IFERROR(I142,0)-IFERROR(L142,0),0)))</f>
        <v/>
      </c>
      <c r="N142" s="20">
        <f>IF(OR(A142="",F142=""),"",IF(AND(J142="Payé",K142&lt;&gt;""),K142-F142,Paramètres!$B$2-F142))</f>
        <v/>
      </c>
      <c r="O142" s="21">
        <f>IF(OR(A142="",F142="",M142=0),"",IF(F142&lt;Paramètres!$B$2,"En retard",IF(F142&lt;=Paramètres!$B$2+Paramètres!$B$3,"0 à 7 jours",IF(F142&lt;=Paramètres!$B$2+Paramètres!$B$4,"8 à 30 jours",IF(F142&lt;=Paramètres!$B$2+Paramètres!$B$5,"31 à 60 jours","Plus de 60 jours")))))</f>
        <v/>
      </c>
      <c r="P142" s="22">
        <f>IF(A142="","",IF(OR(B142="",C142="",D142="",F142="",G142="",H142="",J142=""),"Données incomplètes",IF(L142&gt;IFERROR(I142,0),"Montant décaissé supérieur au TTC",IF(AND(J142="Payé",M142&gt;Paramètres!$B$7),"Statut payé incohérent",IF(AND(M142&gt;0,F142&lt;Paramètres!$B$2,J142&lt;&gt;"Suspendu"),"Paiement en retard",IF(AND(M142&gt;=Paramètres!$B$6,F142&lt;=Paramètres!$B$2+Paramètres!$B$4),"Montant sensible à préparer",""))))))</f>
        <v/>
      </c>
      <c r="Q142" s="15" t="n"/>
    </row>
    <row r="143" ht="22" customHeight="1">
      <c r="A143" s="14" t="n"/>
      <c r="B143" s="14" t="n"/>
      <c r="C143" s="14" t="n"/>
      <c r="D143" s="15" t="n"/>
      <c r="E143" s="14" t="n"/>
      <c r="F143" s="16" t="n"/>
      <c r="G143" s="17" t="n"/>
      <c r="H143" s="18" t="n"/>
      <c r="I143" s="4">
        <f>IF(OR(G143="",H143=""),"",ROUND(G143*(1+H143),2))</f>
        <v/>
      </c>
      <c r="J143" s="19" t="n"/>
      <c r="K143" s="16" t="n"/>
      <c r="L143" s="17" t="n"/>
      <c r="M143" s="4">
        <f>IF(A143="","",IF(J143="Annulé",0,MAX(IFERROR(I143,0)-IFERROR(L143,0),0)))</f>
        <v/>
      </c>
      <c r="N143" s="20">
        <f>IF(OR(A143="",F143=""),"",IF(AND(J143="Payé",K143&lt;&gt;""),K143-F143,Paramètres!$B$2-F143))</f>
        <v/>
      </c>
      <c r="O143" s="21">
        <f>IF(OR(A143="",F143="",M143=0),"",IF(F143&lt;Paramètres!$B$2,"En retard",IF(F143&lt;=Paramètres!$B$2+Paramètres!$B$3,"0 à 7 jours",IF(F143&lt;=Paramètres!$B$2+Paramètres!$B$4,"8 à 30 jours",IF(F143&lt;=Paramètres!$B$2+Paramètres!$B$5,"31 à 60 jours","Plus de 60 jours")))))</f>
        <v/>
      </c>
      <c r="P143" s="22">
        <f>IF(A143="","",IF(OR(B143="",C143="",D143="",F143="",G143="",H143="",J143=""),"Données incomplètes",IF(L143&gt;IFERROR(I143,0),"Montant décaissé supérieur au TTC",IF(AND(J143="Payé",M143&gt;Paramètres!$B$7),"Statut payé incohérent",IF(AND(M143&gt;0,F143&lt;Paramètres!$B$2,J143&lt;&gt;"Suspendu"),"Paiement en retard",IF(AND(M143&gt;=Paramètres!$B$6,F143&lt;=Paramètres!$B$2+Paramètres!$B$4),"Montant sensible à préparer",""))))))</f>
        <v/>
      </c>
      <c r="Q143" s="15" t="n"/>
    </row>
    <row r="144" ht="22" customHeight="1">
      <c r="A144" s="14" t="n"/>
      <c r="B144" s="14" t="n"/>
      <c r="C144" s="14" t="n"/>
      <c r="D144" s="15" t="n"/>
      <c r="E144" s="14" t="n"/>
      <c r="F144" s="16" t="n"/>
      <c r="G144" s="17" t="n"/>
      <c r="H144" s="18" t="n"/>
      <c r="I144" s="4">
        <f>IF(OR(G144="",H144=""),"",ROUND(G144*(1+H144),2))</f>
        <v/>
      </c>
      <c r="J144" s="19" t="n"/>
      <c r="K144" s="16" t="n"/>
      <c r="L144" s="17" t="n"/>
      <c r="M144" s="4">
        <f>IF(A144="","",IF(J144="Annulé",0,MAX(IFERROR(I144,0)-IFERROR(L144,0),0)))</f>
        <v/>
      </c>
      <c r="N144" s="20">
        <f>IF(OR(A144="",F144=""),"",IF(AND(J144="Payé",K144&lt;&gt;""),K144-F144,Paramètres!$B$2-F144))</f>
        <v/>
      </c>
      <c r="O144" s="21">
        <f>IF(OR(A144="",F144="",M144=0),"",IF(F144&lt;Paramètres!$B$2,"En retard",IF(F144&lt;=Paramètres!$B$2+Paramètres!$B$3,"0 à 7 jours",IF(F144&lt;=Paramètres!$B$2+Paramètres!$B$4,"8 à 30 jours",IF(F144&lt;=Paramètres!$B$2+Paramètres!$B$5,"31 à 60 jours","Plus de 60 jours")))))</f>
        <v/>
      </c>
      <c r="P144" s="22">
        <f>IF(A144="","",IF(OR(B144="",C144="",D144="",F144="",G144="",H144="",J144=""),"Données incomplètes",IF(L144&gt;IFERROR(I144,0),"Montant décaissé supérieur au TTC",IF(AND(J144="Payé",M144&gt;Paramètres!$B$7),"Statut payé incohérent",IF(AND(M144&gt;0,F144&lt;Paramètres!$B$2,J144&lt;&gt;"Suspendu"),"Paiement en retard",IF(AND(M144&gt;=Paramètres!$B$6,F144&lt;=Paramètres!$B$2+Paramètres!$B$4),"Montant sensible à préparer",""))))))</f>
        <v/>
      </c>
      <c r="Q144" s="15" t="n"/>
    </row>
    <row r="145" ht="22" customHeight="1">
      <c r="A145" s="14" t="n"/>
      <c r="B145" s="14" t="n"/>
      <c r="C145" s="14" t="n"/>
      <c r="D145" s="15" t="n"/>
      <c r="E145" s="14" t="n"/>
      <c r="F145" s="16" t="n"/>
      <c r="G145" s="17" t="n"/>
      <c r="H145" s="18" t="n"/>
      <c r="I145" s="4">
        <f>IF(OR(G145="",H145=""),"",ROUND(G145*(1+H145),2))</f>
        <v/>
      </c>
      <c r="J145" s="19" t="n"/>
      <c r="K145" s="16" t="n"/>
      <c r="L145" s="17" t="n"/>
      <c r="M145" s="4">
        <f>IF(A145="","",IF(J145="Annulé",0,MAX(IFERROR(I145,0)-IFERROR(L145,0),0)))</f>
        <v/>
      </c>
      <c r="N145" s="20">
        <f>IF(OR(A145="",F145=""),"",IF(AND(J145="Payé",K145&lt;&gt;""),K145-F145,Paramètres!$B$2-F145))</f>
        <v/>
      </c>
      <c r="O145" s="21">
        <f>IF(OR(A145="",F145="",M145=0),"",IF(F145&lt;Paramètres!$B$2,"En retard",IF(F145&lt;=Paramètres!$B$2+Paramètres!$B$3,"0 à 7 jours",IF(F145&lt;=Paramètres!$B$2+Paramètres!$B$4,"8 à 30 jours",IF(F145&lt;=Paramètres!$B$2+Paramètres!$B$5,"31 à 60 jours","Plus de 60 jours")))))</f>
        <v/>
      </c>
      <c r="P145" s="22">
        <f>IF(A145="","",IF(OR(B145="",C145="",D145="",F145="",G145="",H145="",J145=""),"Données incomplètes",IF(L145&gt;IFERROR(I145,0),"Montant décaissé supérieur au TTC",IF(AND(J145="Payé",M145&gt;Paramètres!$B$7),"Statut payé incohérent",IF(AND(M145&gt;0,F145&lt;Paramètres!$B$2,J145&lt;&gt;"Suspendu"),"Paiement en retard",IF(AND(M145&gt;=Paramètres!$B$6,F145&lt;=Paramètres!$B$2+Paramètres!$B$4),"Montant sensible à préparer",""))))))</f>
        <v/>
      </c>
      <c r="Q145" s="15" t="n"/>
    </row>
    <row r="146" ht="22" customHeight="1">
      <c r="A146" s="14" t="n"/>
      <c r="B146" s="14" t="n"/>
      <c r="C146" s="14" t="n"/>
      <c r="D146" s="15" t="n"/>
      <c r="E146" s="14" t="n"/>
      <c r="F146" s="16" t="n"/>
      <c r="G146" s="17" t="n"/>
      <c r="H146" s="18" t="n"/>
      <c r="I146" s="4">
        <f>IF(OR(G146="",H146=""),"",ROUND(G146*(1+H146),2))</f>
        <v/>
      </c>
      <c r="J146" s="19" t="n"/>
      <c r="K146" s="16" t="n"/>
      <c r="L146" s="17" t="n"/>
      <c r="M146" s="4">
        <f>IF(A146="","",IF(J146="Annulé",0,MAX(IFERROR(I146,0)-IFERROR(L146,0),0)))</f>
        <v/>
      </c>
      <c r="N146" s="20">
        <f>IF(OR(A146="",F146=""),"",IF(AND(J146="Payé",K146&lt;&gt;""),K146-F146,Paramètres!$B$2-F146))</f>
        <v/>
      </c>
      <c r="O146" s="21">
        <f>IF(OR(A146="",F146="",M146=0),"",IF(F146&lt;Paramètres!$B$2,"En retard",IF(F146&lt;=Paramètres!$B$2+Paramètres!$B$3,"0 à 7 jours",IF(F146&lt;=Paramètres!$B$2+Paramètres!$B$4,"8 à 30 jours",IF(F146&lt;=Paramètres!$B$2+Paramètres!$B$5,"31 à 60 jours","Plus de 60 jours")))))</f>
        <v/>
      </c>
      <c r="P146" s="22">
        <f>IF(A146="","",IF(OR(B146="",C146="",D146="",F146="",G146="",H146="",J146=""),"Données incomplètes",IF(L146&gt;IFERROR(I146,0),"Montant décaissé supérieur au TTC",IF(AND(J146="Payé",M146&gt;Paramètres!$B$7),"Statut payé incohérent",IF(AND(M146&gt;0,F146&lt;Paramètres!$B$2,J146&lt;&gt;"Suspendu"),"Paiement en retard",IF(AND(M146&gt;=Paramètres!$B$6,F146&lt;=Paramètres!$B$2+Paramètres!$B$4),"Montant sensible à préparer",""))))))</f>
        <v/>
      </c>
      <c r="Q146" s="15" t="n"/>
    </row>
    <row r="147" ht="22" customHeight="1">
      <c r="A147" s="14" t="n"/>
      <c r="B147" s="14" t="n"/>
      <c r="C147" s="14" t="n"/>
      <c r="D147" s="15" t="n"/>
      <c r="E147" s="14" t="n"/>
      <c r="F147" s="16" t="n"/>
      <c r="G147" s="17" t="n"/>
      <c r="H147" s="18" t="n"/>
      <c r="I147" s="4">
        <f>IF(OR(G147="",H147=""),"",ROUND(G147*(1+H147),2))</f>
        <v/>
      </c>
      <c r="J147" s="19" t="n"/>
      <c r="K147" s="16" t="n"/>
      <c r="L147" s="17" t="n"/>
      <c r="M147" s="4">
        <f>IF(A147="","",IF(J147="Annulé",0,MAX(IFERROR(I147,0)-IFERROR(L147,0),0)))</f>
        <v/>
      </c>
      <c r="N147" s="20">
        <f>IF(OR(A147="",F147=""),"",IF(AND(J147="Payé",K147&lt;&gt;""),K147-F147,Paramètres!$B$2-F147))</f>
        <v/>
      </c>
      <c r="O147" s="21">
        <f>IF(OR(A147="",F147="",M147=0),"",IF(F147&lt;Paramètres!$B$2,"En retard",IF(F147&lt;=Paramètres!$B$2+Paramètres!$B$3,"0 à 7 jours",IF(F147&lt;=Paramètres!$B$2+Paramètres!$B$4,"8 à 30 jours",IF(F147&lt;=Paramètres!$B$2+Paramètres!$B$5,"31 à 60 jours","Plus de 60 jours")))))</f>
        <v/>
      </c>
      <c r="P147" s="22">
        <f>IF(A147="","",IF(OR(B147="",C147="",D147="",F147="",G147="",H147="",J147=""),"Données incomplètes",IF(L147&gt;IFERROR(I147,0),"Montant décaissé supérieur au TTC",IF(AND(J147="Payé",M147&gt;Paramètres!$B$7),"Statut payé incohérent",IF(AND(M147&gt;0,F147&lt;Paramètres!$B$2,J147&lt;&gt;"Suspendu"),"Paiement en retard",IF(AND(M147&gt;=Paramètres!$B$6,F147&lt;=Paramètres!$B$2+Paramètres!$B$4),"Montant sensible à préparer",""))))))</f>
        <v/>
      </c>
      <c r="Q147" s="15" t="n"/>
    </row>
    <row r="148" ht="22" customHeight="1">
      <c r="A148" s="14" t="n"/>
      <c r="B148" s="14" t="n"/>
      <c r="C148" s="14" t="n"/>
      <c r="D148" s="15" t="n"/>
      <c r="E148" s="14" t="n"/>
      <c r="F148" s="16" t="n"/>
      <c r="G148" s="17" t="n"/>
      <c r="H148" s="18" t="n"/>
      <c r="I148" s="4">
        <f>IF(OR(G148="",H148=""),"",ROUND(G148*(1+H148),2))</f>
        <v/>
      </c>
      <c r="J148" s="19" t="n"/>
      <c r="K148" s="16" t="n"/>
      <c r="L148" s="17" t="n"/>
      <c r="M148" s="4">
        <f>IF(A148="","",IF(J148="Annulé",0,MAX(IFERROR(I148,0)-IFERROR(L148,0),0)))</f>
        <v/>
      </c>
      <c r="N148" s="20">
        <f>IF(OR(A148="",F148=""),"",IF(AND(J148="Payé",K148&lt;&gt;""),K148-F148,Paramètres!$B$2-F148))</f>
        <v/>
      </c>
      <c r="O148" s="21">
        <f>IF(OR(A148="",F148="",M148=0),"",IF(F148&lt;Paramètres!$B$2,"En retard",IF(F148&lt;=Paramètres!$B$2+Paramètres!$B$3,"0 à 7 jours",IF(F148&lt;=Paramètres!$B$2+Paramètres!$B$4,"8 à 30 jours",IF(F148&lt;=Paramètres!$B$2+Paramètres!$B$5,"31 à 60 jours","Plus de 60 jours")))))</f>
        <v/>
      </c>
      <c r="P148" s="22">
        <f>IF(A148="","",IF(OR(B148="",C148="",D148="",F148="",G148="",H148="",J148=""),"Données incomplètes",IF(L148&gt;IFERROR(I148,0),"Montant décaissé supérieur au TTC",IF(AND(J148="Payé",M148&gt;Paramètres!$B$7),"Statut payé incohérent",IF(AND(M148&gt;0,F148&lt;Paramètres!$B$2,J148&lt;&gt;"Suspendu"),"Paiement en retard",IF(AND(M148&gt;=Paramètres!$B$6,F148&lt;=Paramètres!$B$2+Paramètres!$B$4),"Montant sensible à préparer",""))))))</f>
        <v/>
      </c>
      <c r="Q148" s="15" t="n"/>
    </row>
    <row r="149" ht="22" customHeight="1">
      <c r="A149" s="14" t="n"/>
      <c r="B149" s="14" t="n"/>
      <c r="C149" s="14" t="n"/>
      <c r="D149" s="15" t="n"/>
      <c r="E149" s="14" t="n"/>
      <c r="F149" s="16" t="n"/>
      <c r="G149" s="17" t="n"/>
      <c r="H149" s="18" t="n"/>
      <c r="I149" s="4">
        <f>IF(OR(G149="",H149=""),"",ROUND(G149*(1+H149),2))</f>
        <v/>
      </c>
      <c r="J149" s="19" t="n"/>
      <c r="K149" s="16" t="n"/>
      <c r="L149" s="17" t="n"/>
      <c r="M149" s="4">
        <f>IF(A149="","",IF(J149="Annulé",0,MAX(IFERROR(I149,0)-IFERROR(L149,0),0)))</f>
        <v/>
      </c>
      <c r="N149" s="20">
        <f>IF(OR(A149="",F149=""),"",IF(AND(J149="Payé",K149&lt;&gt;""),K149-F149,Paramètres!$B$2-F149))</f>
        <v/>
      </c>
      <c r="O149" s="21">
        <f>IF(OR(A149="",F149="",M149=0),"",IF(F149&lt;Paramètres!$B$2,"En retard",IF(F149&lt;=Paramètres!$B$2+Paramètres!$B$3,"0 à 7 jours",IF(F149&lt;=Paramètres!$B$2+Paramètres!$B$4,"8 à 30 jours",IF(F149&lt;=Paramètres!$B$2+Paramètres!$B$5,"31 à 60 jours","Plus de 60 jours")))))</f>
        <v/>
      </c>
      <c r="P149" s="22">
        <f>IF(A149="","",IF(OR(B149="",C149="",D149="",F149="",G149="",H149="",J149=""),"Données incomplètes",IF(L149&gt;IFERROR(I149,0),"Montant décaissé supérieur au TTC",IF(AND(J149="Payé",M149&gt;Paramètres!$B$7),"Statut payé incohérent",IF(AND(M149&gt;0,F149&lt;Paramètres!$B$2,J149&lt;&gt;"Suspendu"),"Paiement en retard",IF(AND(M149&gt;=Paramètres!$B$6,F149&lt;=Paramètres!$B$2+Paramètres!$B$4),"Montant sensible à préparer",""))))))</f>
        <v/>
      </c>
      <c r="Q149" s="15" t="n"/>
    </row>
    <row r="150" ht="22" customHeight="1">
      <c r="A150" s="14" t="n"/>
      <c r="B150" s="14" t="n"/>
      <c r="C150" s="14" t="n"/>
      <c r="D150" s="15" t="n"/>
      <c r="E150" s="14" t="n"/>
      <c r="F150" s="16" t="n"/>
      <c r="G150" s="17" t="n"/>
      <c r="H150" s="18" t="n"/>
      <c r="I150" s="4">
        <f>IF(OR(G150="",H150=""),"",ROUND(G150*(1+H150),2))</f>
        <v/>
      </c>
      <c r="J150" s="19" t="n"/>
      <c r="K150" s="16" t="n"/>
      <c r="L150" s="17" t="n"/>
      <c r="M150" s="4">
        <f>IF(A150="","",IF(J150="Annulé",0,MAX(IFERROR(I150,0)-IFERROR(L150,0),0)))</f>
        <v/>
      </c>
      <c r="N150" s="20">
        <f>IF(OR(A150="",F150=""),"",IF(AND(J150="Payé",K150&lt;&gt;""),K150-F150,Paramètres!$B$2-F150))</f>
        <v/>
      </c>
      <c r="O150" s="21">
        <f>IF(OR(A150="",F150="",M150=0),"",IF(F150&lt;Paramètres!$B$2,"En retard",IF(F150&lt;=Paramètres!$B$2+Paramètres!$B$3,"0 à 7 jours",IF(F150&lt;=Paramètres!$B$2+Paramètres!$B$4,"8 à 30 jours",IF(F150&lt;=Paramètres!$B$2+Paramètres!$B$5,"31 à 60 jours","Plus de 60 jours")))))</f>
        <v/>
      </c>
      <c r="P150" s="22">
        <f>IF(A150="","",IF(OR(B150="",C150="",D150="",F150="",G150="",H150="",J150=""),"Données incomplètes",IF(L150&gt;IFERROR(I150,0),"Montant décaissé supérieur au TTC",IF(AND(J150="Payé",M150&gt;Paramètres!$B$7),"Statut payé incohérent",IF(AND(M150&gt;0,F150&lt;Paramètres!$B$2,J150&lt;&gt;"Suspendu"),"Paiement en retard",IF(AND(M150&gt;=Paramètres!$B$6,F150&lt;=Paramètres!$B$2+Paramètres!$B$4),"Montant sensible à préparer",""))))))</f>
        <v/>
      </c>
      <c r="Q150" s="15" t="n"/>
    </row>
    <row r="151" ht="22" customHeight="1">
      <c r="A151" s="14" t="n"/>
      <c r="B151" s="14" t="n"/>
      <c r="C151" s="14" t="n"/>
      <c r="D151" s="15" t="n"/>
      <c r="E151" s="14" t="n"/>
      <c r="F151" s="16" t="n"/>
      <c r="G151" s="17" t="n"/>
      <c r="H151" s="18" t="n"/>
      <c r="I151" s="4">
        <f>IF(OR(G151="",H151=""),"",ROUND(G151*(1+H151),2))</f>
        <v/>
      </c>
      <c r="J151" s="19" t="n"/>
      <c r="K151" s="16" t="n"/>
      <c r="L151" s="17" t="n"/>
      <c r="M151" s="4">
        <f>IF(A151="","",IF(J151="Annulé",0,MAX(IFERROR(I151,0)-IFERROR(L151,0),0)))</f>
        <v/>
      </c>
      <c r="N151" s="20">
        <f>IF(OR(A151="",F151=""),"",IF(AND(J151="Payé",K151&lt;&gt;""),K151-F151,Paramètres!$B$2-F151))</f>
        <v/>
      </c>
      <c r="O151" s="21">
        <f>IF(OR(A151="",F151="",M151=0),"",IF(F151&lt;Paramètres!$B$2,"En retard",IF(F151&lt;=Paramètres!$B$2+Paramètres!$B$3,"0 à 7 jours",IF(F151&lt;=Paramètres!$B$2+Paramètres!$B$4,"8 à 30 jours",IF(F151&lt;=Paramètres!$B$2+Paramètres!$B$5,"31 à 60 jours","Plus de 60 jours")))))</f>
        <v/>
      </c>
      <c r="P151" s="22">
        <f>IF(A151="","",IF(OR(B151="",C151="",D151="",F151="",G151="",H151="",J151=""),"Données incomplètes",IF(L151&gt;IFERROR(I151,0),"Montant décaissé supérieur au TTC",IF(AND(J151="Payé",M151&gt;Paramètres!$B$7),"Statut payé incohérent",IF(AND(M151&gt;0,F151&lt;Paramètres!$B$2,J151&lt;&gt;"Suspendu"),"Paiement en retard",IF(AND(M151&gt;=Paramètres!$B$6,F151&lt;=Paramètres!$B$2+Paramètres!$B$4),"Montant sensible à préparer",""))))))</f>
        <v/>
      </c>
      <c r="Q151" s="15" t="n"/>
    </row>
    <row r="152" ht="22" customHeight="1">
      <c r="A152" s="14" t="n"/>
      <c r="B152" s="14" t="n"/>
      <c r="C152" s="14" t="n"/>
      <c r="D152" s="15" t="n"/>
      <c r="E152" s="14" t="n"/>
      <c r="F152" s="16" t="n"/>
      <c r="G152" s="17" t="n"/>
      <c r="H152" s="18" t="n"/>
      <c r="I152" s="4">
        <f>IF(OR(G152="",H152=""),"",ROUND(G152*(1+H152),2))</f>
        <v/>
      </c>
      <c r="J152" s="19" t="n"/>
      <c r="K152" s="16" t="n"/>
      <c r="L152" s="17" t="n"/>
      <c r="M152" s="4">
        <f>IF(A152="","",IF(J152="Annulé",0,MAX(IFERROR(I152,0)-IFERROR(L152,0),0)))</f>
        <v/>
      </c>
      <c r="N152" s="20">
        <f>IF(OR(A152="",F152=""),"",IF(AND(J152="Payé",K152&lt;&gt;""),K152-F152,Paramètres!$B$2-F152))</f>
        <v/>
      </c>
      <c r="O152" s="21">
        <f>IF(OR(A152="",F152="",M152=0),"",IF(F152&lt;Paramètres!$B$2,"En retard",IF(F152&lt;=Paramètres!$B$2+Paramètres!$B$3,"0 à 7 jours",IF(F152&lt;=Paramètres!$B$2+Paramètres!$B$4,"8 à 30 jours",IF(F152&lt;=Paramètres!$B$2+Paramètres!$B$5,"31 à 60 jours","Plus de 60 jours")))))</f>
        <v/>
      </c>
      <c r="P152" s="22">
        <f>IF(A152="","",IF(OR(B152="",C152="",D152="",F152="",G152="",H152="",J152=""),"Données incomplètes",IF(L152&gt;IFERROR(I152,0),"Montant décaissé supérieur au TTC",IF(AND(J152="Payé",M152&gt;Paramètres!$B$7),"Statut payé incohérent",IF(AND(M152&gt;0,F152&lt;Paramètres!$B$2,J152&lt;&gt;"Suspendu"),"Paiement en retard",IF(AND(M152&gt;=Paramètres!$B$6,F152&lt;=Paramètres!$B$2+Paramètres!$B$4),"Montant sensible à préparer",""))))))</f>
        <v/>
      </c>
      <c r="Q152" s="15" t="n"/>
    </row>
    <row r="153" ht="22" customHeight="1">
      <c r="A153" s="14" t="n"/>
      <c r="B153" s="14" t="n"/>
      <c r="C153" s="14" t="n"/>
      <c r="D153" s="15" t="n"/>
      <c r="E153" s="14" t="n"/>
      <c r="F153" s="16" t="n"/>
      <c r="G153" s="17" t="n"/>
      <c r="H153" s="18" t="n"/>
      <c r="I153" s="4">
        <f>IF(OR(G153="",H153=""),"",ROUND(G153*(1+H153),2))</f>
        <v/>
      </c>
      <c r="J153" s="19" t="n"/>
      <c r="K153" s="16" t="n"/>
      <c r="L153" s="17" t="n"/>
      <c r="M153" s="4">
        <f>IF(A153="","",IF(J153="Annulé",0,MAX(IFERROR(I153,0)-IFERROR(L153,0),0)))</f>
        <v/>
      </c>
      <c r="N153" s="20">
        <f>IF(OR(A153="",F153=""),"",IF(AND(J153="Payé",K153&lt;&gt;""),K153-F153,Paramètres!$B$2-F153))</f>
        <v/>
      </c>
      <c r="O153" s="21">
        <f>IF(OR(A153="",F153="",M153=0),"",IF(F153&lt;Paramètres!$B$2,"En retard",IF(F153&lt;=Paramètres!$B$2+Paramètres!$B$3,"0 à 7 jours",IF(F153&lt;=Paramètres!$B$2+Paramètres!$B$4,"8 à 30 jours",IF(F153&lt;=Paramètres!$B$2+Paramètres!$B$5,"31 à 60 jours","Plus de 60 jours")))))</f>
        <v/>
      </c>
      <c r="P153" s="22">
        <f>IF(A153="","",IF(OR(B153="",C153="",D153="",F153="",G153="",H153="",J153=""),"Données incomplètes",IF(L153&gt;IFERROR(I153,0),"Montant décaissé supérieur au TTC",IF(AND(J153="Payé",M153&gt;Paramètres!$B$7),"Statut payé incohérent",IF(AND(M153&gt;0,F153&lt;Paramètres!$B$2,J153&lt;&gt;"Suspendu"),"Paiement en retard",IF(AND(M153&gt;=Paramètres!$B$6,F153&lt;=Paramètres!$B$2+Paramètres!$B$4),"Montant sensible à préparer",""))))))</f>
        <v/>
      </c>
      <c r="Q153" s="15" t="n"/>
    </row>
    <row r="154" ht="22" customHeight="1">
      <c r="A154" s="14" t="n"/>
      <c r="B154" s="14" t="n"/>
      <c r="C154" s="14" t="n"/>
      <c r="D154" s="15" t="n"/>
      <c r="E154" s="14" t="n"/>
      <c r="F154" s="16" t="n"/>
      <c r="G154" s="17" t="n"/>
      <c r="H154" s="18" t="n"/>
      <c r="I154" s="4">
        <f>IF(OR(G154="",H154=""),"",ROUND(G154*(1+H154),2))</f>
        <v/>
      </c>
      <c r="J154" s="19" t="n"/>
      <c r="K154" s="16" t="n"/>
      <c r="L154" s="17" t="n"/>
      <c r="M154" s="4">
        <f>IF(A154="","",IF(J154="Annulé",0,MAX(IFERROR(I154,0)-IFERROR(L154,0),0)))</f>
        <v/>
      </c>
      <c r="N154" s="20">
        <f>IF(OR(A154="",F154=""),"",IF(AND(J154="Payé",K154&lt;&gt;""),K154-F154,Paramètres!$B$2-F154))</f>
        <v/>
      </c>
      <c r="O154" s="21">
        <f>IF(OR(A154="",F154="",M154=0),"",IF(F154&lt;Paramètres!$B$2,"En retard",IF(F154&lt;=Paramètres!$B$2+Paramètres!$B$3,"0 à 7 jours",IF(F154&lt;=Paramètres!$B$2+Paramètres!$B$4,"8 à 30 jours",IF(F154&lt;=Paramètres!$B$2+Paramètres!$B$5,"31 à 60 jours","Plus de 60 jours")))))</f>
        <v/>
      </c>
      <c r="P154" s="22">
        <f>IF(A154="","",IF(OR(B154="",C154="",D154="",F154="",G154="",H154="",J154=""),"Données incomplètes",IF(L154&gt;IFERROR(I154,0),"Montant décaissé supérieur au TTC",IF(AND(J154="Payé",M154&gt;Paramètres!$B$7),"Statut payé incohérent",IF(AND(M154&gt;0,F154&lt;Paramètres!$B$2,J154&lt;&gt;"Suspendu"),"Paiement en retard",IF(AND(M154&gt;=Paramètres!$B$6,F154&lt;=Paramètres!$B$2+Paramètres!$B$4),"Montant sensible à préparer",""))))))</f>
        <v/>
      </c>
      <c r="Q154" s="15" t="n"/>
    </row>
    <row r="155" ht="22" customHeight="1">
      <c r="A155" s="14" t="n"/>
      <c r="B155" s="14" t="n"/>
      <c r="C155" s="14" t="n"/>
      <c r="D155" s="15" t="n"/>
      <c r="E155" s="14" t="n"/>
      <c r="F155" s="16" t="n"/>
      <c r="G155" s="17" t="n"/>
      <c r="H155" s="18" t="n"/>
      <c r="I155" s="4">
        <f>IF(OR(G155="",H155=""),"",ROUND(G155*(1+H155),2))</f>
        <v/>
      </c>
      <c r="J155" s="19" t="n"/>
      <c r="K155" s="16" t="n"/>
      <c r="L155" s="17" t="n"/>
      <c r="M155" s="4">
        <f>IF(A155="","",IF(J155="Annulé",0,MAX(IFERROR(I155,0)-IFERROR(L155,0),0)))</f>
        <v/>
      </c>
      <c r="N155" s="20">
        <f>IF(OR(A155="",F155=""),"",IF(AND(J155="Payé",K155&lt;&gt;""),K155-F155,Paramètres!$B$2-F155))</f>
        <v/>
      </c>
      <c r="O155" s="21">
        <f>IF(OR(A155="",F155="",M155=0),"",IF(F155&lt;Paramètres!$B$2,"En retard",IF(F155&lt;=Paramètres!$B$2+Paramètres!$B$3,"0 à 7 jours",IF(F155&lt;=Paramètres!$B$2+Paramètres!$B$4,"8 à 30 jours",IF(F155&lt;=Paramètres!$B$2+Paramètres!$B$5,"31 à 60 jours","Plus de 60 jours")))))</f>
        <v/>
      </c>
      <c r="P155" s="22">
        <f>IF(A155="","",IF(OR(B155="",C155="",D155="",F155="",G155="",H155="",J155=""),"Données incomplètes",IF(L155&gt;IFERROR(I155,0),"Montant décaissé supérieur au TTC",IF(AND(J155="Payé",M155&gt;Paramètres!$B$7),"Statut payé incohérent",IF(AND(M155&gt;0,F155&lt;Paramètres!$B$2,J155&lt;&gt;"Suspendu"),"Paiement en retard",IF(AND(M155&gt;=Paramètres!$B$6,F155&lt;=Paramètres!$B$2+Paramètres!$B$4),"Montant sensible à préparer",""))))))</f>
        <v/>
      </c>
      <c r="Q155" s="15" t="n"/>
    </row>
    <row r="156" ht="22" customHeight="1">
      <c r="A156" s="14" t="n"/>
      <c r="B156" s="14" t="n"/>
      <c r="C156" s="14" t="n"/>
      <c r="D156" s="15" t="n"/>
      <c r="E156" s="14" t="n"/>
      <c r="F156" s="16" t="n"/>
      <c r="G156" s="17" t="n"/>
      <c r="H156" s="18" t="n"/>
      <c r="I156" s="4">
        <f>IF(OR(G156="",H156=""),"",ROUND(G156*(1+H156),2))</f>
        <v/>
      </c>
      <c r="J156" s="19" t="n"/>
      <c r="K156" s="16" t="n"/>
      <c r="L156" s="17" t="n"/>
      <c r="M156" s="4">
        <f>IF(A156="","",IF(J156="Annulé",0,MAX(IFERROR(I156,0)-IFERROR(L156,0),0)))</f>
        <v/>
      </c>
      <c r="N156" s="20">
        <f>IF(OR(A156="",F156=""),"",IF(AND(J156="Payé",K156&lt;&gt;""),K156-F156,Paramètres!$B$2-F156))</f>
        <v/>
      </c>
      <c r="O156" s="21">
        <f>IF(OR(A156="",F156="",M156=0),"",IF(F156&lt;Paramètres!$B$2,"En retard",IF(F156&lt;=Paramètres!$B$2+Paramètres!$B$3,"0 à 7 jours",IF(F156&lt;=Paramètres!$B$2+Paramètres!$B$4,"8 à 30 jours",IF(F156&lt;=Paramètres!$B$2+Paramètres!$B$5,"31 à 60 jours","Plus de 60 jours")))))</f>
        <v/>
      </c>
      <c r="P156" s="22">
        <f>IF(A156="","",IF(OR(B156="",C156="",D156="",F156="",G156="",H156="",J156=""),"Données incomplètes",IF(L156&gt;IFERROR(I156,0),"Montant décaissé supérieur au TTC",IF(AND(J156="Payé",M156&gt;Paramètres!$B$7),"Statut payé incohérent",IF(AND(M156&gt;0,F156&lt;Paramètres!$B$2,J156&lt;&gt;"Suspendu"),"Paiement en retard",IF(AND(M156&gt;=Paramètres!$B$6,F156&lt;=Paramètres!$B$2+Paramètres!$B$4),"Montant sensible à préparer",""))))))</f>
        <v/>
      </c>
      <c r="Q156" s="15" t="n"/>
    </row>
    <row r="157" ht="22" customHeight="1">
      <c r="A157" s="14" t="n"/>
      <c r="B157" s="14" t="n"/>
      <c r="C157" s="14" t="n"/>
      <c r="D157" s="15" t="n"/>
      <c r="E157" s="14" t="n"/>
      <c r="F157" s="16" t="n"/>
      <c r="G157" s="17" t="n"/>
      <c r="H157" s="18" t="n"/>
      <c r="I157" s="4">
        <f>IF(OR(G157="",H157=""),"",ROUND(G157*(1+H157),2))</f>
        <v/>
      </c>
      <c r="J157" s="19" t="n"/>
      <c r="K157" s="16" t="n"/>
      <c r="L157" s="17" t="n"/>
      <c r="M157" s="4">
        <f>IF(A157="","",IF(J157="Annulé",0,MAX(IFERROR(I157,0)-IFERROR(L157,0),0)))</f>
        <v/>
      </c>
      <c r="N157" s="20">
        <f>IF(OR(A157="",F157=""),"",IF(AND(J157="Payé",K157&lt;&gt;""),K157-F157,Paramètres!$B$2-F157))</f>
        <v/>
      </c>
      <c r="O157" s="21">
        <f>IF(OR(A157="",F157="",M157=0),"",IF(F157&lt;Paramètres!$B$2,"En retard",IF(F157&lt;=Paramètres!$B$2+Paramètres!$B$3,"0 à 7 jours",IF(F157&lt;=Paramètres!$B$2+Paramètres!$B$4,"8 à 30 jours",IF(F157&lt;=Paramètres!$B$2+Paramètres!$B$5,"31 à 60 jours","Plus de 60 jours")))))</f>
        <v/>
      </c>
      <c r="P157" s="22">
        <f>IF(A157="","",IF(OR(B157="",C157="",D157="",F157="",G157="",H157="",J157=""),"Données incomplètes",IF(L157&gt;IFERROR(I157,0),"Montant décaissé supérieur au TTC",IF(AND(J157="Payé",M157&gt;Paramètres!$B$7),"Statut payé incohérent",IF(AND(M157&gt;0,F157&lt;Paramètres!$B$2,J157&lt;&gt;"Suspendu"),"Paiement en retard",IF(AND(M157&gt;=Paramètres!$B$6,F157&lt;=Paramètres!$B$2+Paramètres!$B$4),"Montant sensible à préparer",""))))))</f>
        <v/>
      </c>
      <c r="Q157" s="15" t="n"/>
    </row>
    <row r="158" ht="22" customHeight="1">
      <c r="A158" s="14" t="n"/>
      <c r="B158" s="14" t="n"/>
      <c r="C158" s="14" t="n"/>
      <c r="D158" s="15" t="n"/>
      <c r="E158" s="14" t="n"/>
      <c r="F158" s="16" t="n"/>
      <c r="G158" s="17" t="n"/>
      <c r="H158" s="18" t="n"/>
      <c r="I158" s="4">
        <f>IF(OR(G158="",H158=""),"",ROUND(G158*(1+H158),2))</f>
        <v/>
      </c>
      <c r="J158" s="19" t="n"/>
      <c r="K158" s="16" t="n"/>
      <c r="L158" s="17" t="n"/>
      <c r="M158" s="4">
        <f>IF(A158="","",IF(J158="Annulé",0,MAX(IFERROR(I158,0)-IFERROR(L158,0),0)))</f>
        <v/>
      </c>
      <c r="N158" s="20">
        <f>IF(OR(A158="",F158=""),"",IF(AND(J158="Payé",K158&lt;&gt;""),K158-F158,Paramètres!$B$2-F158))</f>
        <v/>
      </c>
      <c r="O158" s="21">
        <f>IF(OR(A158="",F158="",M158=0),"",IF(F158&lt;Paramètres!$B$2,"En retard",IF(F158&lt;=Paramètres!$B$2+Paramètres!$B$3,"0 à 7 jours",IF(F158&lt;=Paramètres!$B$2+Paramètres!$B$4,"8 à 30 jours",IF(F158&lt;=Paramètres!$B$2+Paramètres!$B$5,"31 à 60 jours","Plus de 60 jours")))))</f>
        <v/>
      </c>
      <c r="P158" s="22">
        <f>IF(A158="","",IF(OR(B158="",C158="",D158="",F158="",G158="",H158="",J158=""),"Données incomplètes",IF(L158&gt;IFERROR(I158,0),"Montant décaissé supérieur au TTC",IF(AND(J158="Payé",M158&gt;Paramètres!$B$7),"Statut payé incohérent",IF(AND(M158&gt;0,F158&lt;Paramètres!$B$2,J158&lt;&gt;"Suspendu"),"Paiement en retard",IF(AND(M158&gt;=Paramètres!$B$6,F158&lt;=Paramètres!$B$2+Paramètres!$B$4),"Montant sensible à préparer",""))))))</f>
        <v/>
      </c>
      <c r="Q158" s="15" t="n"/>
    </row>
    <row r="159" ht="22" customHeight="1">
      <c r="A159" s="14" t="n"/>
      <c r="B159" s="14" t="n"/>
      <c r="C159" s="14" t="n"/>
      <c r="D159" s="15" t="n"/>
      <c r="E159" s="14" t="n"/>
      <c r="F159" s="16" t="n"/>
      <c r="G159" s="17" t="n"/>
      <c r="H159" s="18" t="n"/>
      <c r="I159" s="4">
        <f>IF(OR(G159="",H159=""),"",ROUND(G159*(1+H159),2))</f>
        <v/>
      </c>
      <c r="J159" s="19" t="n"/>
      <c r="K159" s="16" t="n"/>
      <c r="L159" s="17" t="n"/>
      <c r="M159" s="4">
        <f>IF(A159="","",IF(J159="Annulé",0,MAX(IFERROR(I159,0)-IFERROR(L159,0),0)))</f>
        <v/>
      </c>
      <c r="N159" s="20">
        <f>IF(OR(A159="",F159=""),"",IF(AND(J159="Payé",K159&lt;&gt;""),K159-F159,Paramètres!$B$2-F159))</f>
        <v/>
      </c>
      <c r="O159" s="21">
        <f>IF(OR(A159="",F159="",M159=0),"",IF(F159&lt;Paramètres!$B$2,"En retard",IF(F159&lt;=Paramètres!$B$2+Paramètres!$B$3,"0 à 7 jours",IF(F159&lt;=Paramètres!$B$2+Paramètres!$B$4,"8 à 30 jours",IF(F159&lt;=Paramètres!$B$2+Paramètres!$B$5,"31 à 60 jours","Plus de 60 jours")))))</f>
        <v/>
      </c>
      <c r="P159" s="22">
        <f>IF(A159="","",IF(OR(B159="",C159="",D159="",F159="",G159="",H159="",J159=""),"Données incomplètes",IF(L159&gt;IFERROR(I159,0),"Montant décaissé supérieur au TTC",IF(AND(J159="Payé",M159&gt;Paramètres!$B$7),"Statut payé incohérent",IF(AND(M159&gt;0,F159&lt;Paramètres!$B$2,J159&lt;&gt;"Suspendu"),"Paiement en retard",IF(AND(M159&gt;=Paramètres!$B$6,F159&lt;=Paramètres!$B$2+Paramètres!$B$4),"Montant sensible à préparer",""))))))</f>
        <v/>
      </c>
      <c r="Q159" s="15" t="n"/>
    </row>
    <row r="160" ht="22" customHeight="1">
      <c r="A160" s="14" t="n"/>
      <c r="B160" s="14" t="n"/>
      <c r="C160" s="14" t="n"/>
      <c r="D160" s="15" t="n"/>
      <c r="E160" s="14" t="n"/>
      <c r="F160" s="16" t="n"/>
      <c r="G160" s="17" t="n"/>
      <c r="H160" s="18" t="n"/>
      <c r="I160" s="4">
        <f>IF(OR(G160="",H160=""),"",ROUND(G160*(1+H160),2))</f>
        <v/>
      </c>
      <c r="J160" s="19" t="n"/>
      <c r="K160" s="16" t="n"/>
      <c r="L160" s="17" t="n"/>
      <c r="M160" s="4">
        <f>IF(A160="","",IF(J160="Annulé",0,MAX(IFERROR(I160,0)-IFERROR(L160,0),0)))</f>
        <v/>
      </c>
      <c r="N160" s="20">
        <f>IF(OR(A160="",F160=""),"",IF(AND(J160="Payé",K160&lt;&gt;""),K160-F160,Paramètres!$B$2-F160))</f>
        <v/>
      </c>
      <c r="O160" s="21">
        <f>IF(OR(A160="",F160="",M160=0),"",IF(F160&lt;Paramètres!$B$2,"En retard",IF(F160&lt;=Paramètres!$B$2+Paramètres!$B$3,"0 à 7 jours",IF(F160&lt;=Paramètres!$B$2+Paramètres!$B$4,"8 à 30 jours",IF(F160&lt;=Paramètres!$B$2+Paramètres!$B$5,"31 à 60 jours","Plus de 60 jours")))))</f>
        <v/>
      </c>
      <c r="P160" s="22">
        <f>IF(A160="","",IF(OR(B160="",C160="",D160="",F160="",G160="",H160="",J160=""),"Données incomplètes",IF(L160&gt;IFERROR(I160,0),"Montant décaissé supérieur au TTC",IF(AND(J160="Payé",M160&gt;Paramètres!$B$7),"Statut payé incohérent",IF(AND(M160&gt;0,F160&lt;Paramètres!$B$2,J160&lt;&gt;"Suspendu"),"Paiement en retard",IF(AND(M160&gt;=Paramètres!$B$6,F160&lt;=Paramètres!$B$2+Paramètres!$B$4),"Montant sensible à préparer",""))))))</f>
        <v/>
      </c>
      <c r="Q160" s="15" t="n"/>
    </row>
    <row r="161" ht="22" customHeight="1">
      <c r="A161" s="14" t="n"/>
      <c r="B161" s="14" t="n"/>
      <c r="C161" s="14" t="n"/>
      <c r="D161" s="15" t="n"/>
      <c r="E161" s="14" t="n"/>
      <c r="F161" s="16" t="n"/>
      <c r="G161" s="17" t="n"/>
      <c r="H161" s="18" t="n"/>
      <c r="I161" s="4">
        <f>IF(OR(G161="",H161=""),"",ROUND(G161*(1+H161),2))</f>
        <v/>
      </c>
      <c r="J161" s="19" t="n"/>
      <c r="K161" s="16" t="n"/>
      <c r="L161" s="17" t="n"/>
      <c r="M161" s="4">
        <f>IF(A161="","",IF(J161="Annulé",0,MAX(IFERROR(I161,0)-IFERROR(L161,0),0)))</f>
        <v/>
      </c>
      <c r="N161" s="20">
        <f>IF(OR(A161="",F161=""),"",IF(AND(J161="Payé",K161&lt;&gt;""),K161-F161,Paramètres!$B$2-F161))</f>
        <v/>
      </c>
      <c r="O161" s="21">
        <f>IF(OR(A161="",F161="",M161=0),"",IF(F161&lt;Paramètres!$B$2,"En retard",IF(F161&lt;=Paramètres!$B$2+Paramètres!$B$3,"0 à 7 jours",IF(F161&lt;=Paramètres!$B$2+Paramètres!$B$4,"8 à 30 jours",IF(F161&lt;=Paramètres!$B$2+Paramètres!$B$5,"31 à 60 jours","Plus de 60 jours")))))</f>
        <v/>
      </c>
      <c r="P161" s="22">
        <f>IF(A161="","",IF(OR(B161="",C161="",D161="",F161="",G161="",H161="",J161=""),"Données incomplètes",IF(L161&gt;IFERROR(I161,0),"Montant décaissé supérieur au TTC",IF(AND(J161="Payé",M161&gt;Paramètres!$B$7),"Statut payé incohérent",IF(AND(M161&gt;0,F161&lt;Paramètres!$B$2,J161&lt;&gt;"Suspendu"),"Paiement en retard",IF(AND(M161&gt;=Paramètres!$B$6,F161&lt;=Paramètres!$B$2+Paramètres!$B$4),"Montant sensible à préparer",""))))))</f>
        <v/>
      </c>
      <c r="Q161" s="15" t="n"/>
    </row>
    <row r="162" ht="22" customHeight="1">
      <c r="A162" s="14" t="n"/>
      <c r="B162" s="14" t="n"/>
      <c r="C162" s="14" t="n"/>
      <c r="D162" s="15" t="n"/>
      <c r="E162" s="14" t="n"/>
      <c r="F162" s="16" t="n"/>
      <c r="G162" s="17" t="n"/>
      <c r="H162" s="18" t="n"/>
      <c r="I162" s="4">
        <f>IF(OR(G162="",H162=""),"",ROUND(G162*(1+H162),2))</f>
        <v/>
      </c>
      <c r="J162" s="19" t="n"/>
      <c r="K162" s="16" t="n"/>
      <c r="L162" s="17" t="n"/>
      <c r="M162" s="4">
        <f>IF(A162="","",IF(J162="Annulé",0,MAX(IFERROR(I162,0)-IFERROR(L162,0),0)))</f>
        <v/>
      </c>
      <c r="N162" s="20">
        <f>IF(OR(A162="",F162=""),"",IF(AND(J162="Payé",K162&lt;&gt;""),K162-F162,Paramètres!$B$2-F162))</f>
        <v/>
      </c>
      <c r="O162" s="21">
        <f>IF(OR(A162="",F162="",M162=0),"",IF(F162&lt;Paramètres!$B$2,"En retard",IF(F162&lt;=Paramètres!$B$2+Paramètres!$B$3,"0 à 7 jours",IF(F162&lt;=Paramètres!$B$2+Paramètres!$B$4,"8 à 30 jours",IF(F162&lt;=Paramètres!$B$2+Paramètres!$B$5,"31 à 60 jours","Plus de 60 jours")))))</f>
        <v/>
      </c>
      <c r="P162" s="22">
        <f>IF(A162="","",IF(OR(B162="",C162="",D162="",F162="",G162="",H162="",J162=""),"Données incomplètes",IF(L162&gt;IFERROR(I162,0),"Montant décaissé supérieur au TTC",IF(AND(J162="Payé",M162&gt;Paramètres!$B$7),"Statut payé incohérent",IF(AND(M162&gt;0,F162&lt;Paramètres!$B$2,J162&lt;&gt;"Suspendu"),"Paiement en retard",IF(AND(M162&gt;=Paramètres!$B$6,F162&lt;=Paramètres!$B$2+Paramètres!$B$4),"Montant sensible à préparer",""))))))</f>
        <v/>
      </c>
      <c r="Q162" s="15" t="n"/>
    </row>
    <row r="163" ht="22" customHeight="1">
      <c r="A163" s="14" t="n"/>
      <c r="B163" s="14" t="n"/>
      <c r="C163" s="14" t="n"/>
      <c r="D163" s="15" t="n"/>
      <c r="E163" s="14" t="n"/>
      <c r="F163" s="16" t="n"/>
      <c r="G163" s="17" t="n"/>
      <c r="H163" s="18" t="n"/>
      <c r="I163" s="4">
        <f>IF(OR(G163="",H163=""),"",ROUND(G163*(1+H163),2))</f>
        <v/>
      </c>
      <c r="J163" s="19" t="n"/>
      <c r="K163" s="16" t="n"/>
      <c r="L163" s="17" t="n"/>
      <c r="M163" s="4">
        <f>IF(A163="","",IF(J163="Annulé",0,MAX(IFERROR(I163,0)-IFERROR(L163,0),0)))</f>
        <v/>
      </c>
      <c r="N163" s="20">
        <f>IF(OR(A163="",F163=""),"",IF(AND(J163="Payé",K163&lt;&gt;""),K163-F163,Paramètres!$B$2-F163))</f>
        <v/>
      </c>
      <c r="O163" s="21">
        <f>IF(OR(A163="",F163="",M163=0),"",IF(F163&lt;Paramètres!$B$2,"En retard",IF(F163&lt;=Paramètres!$B$2+Paramètres!$B$3,"0 à 7 jours",IF(F163&lt;=Paramètres!$B$2+Paramètres!$B$4,"8 à 30 jours",IF(F163&lt;=Paramètres!$B$2+Paramètres!$B$5,"31 à 60 jours","Plus de 60 jours")))))</f>
        <v/>
      </c>
      <c r="P163" s="22">
        <f>IF(A163="","",IF(OR(B163="",C163="",D163="",F163="",G163="",H163="",J163=""),"Données incomplètes",IF(L163&gt;IFERROR(I163,0),"Montant décaissé supérieur au TTC",IF(AND(J163="Payé",M163&gt;Paramètres!$B$7),"Statut payé incohérent",IF(AND(M163&gt;0,F163&lt;Paramètres!$B$2,J163&lt;&gt;"Suspendu"),"Paiement en retard",IF(AND(M163&gt;=Paramètres!$B$6,F163&lt;=Paramètres!$B$2+Paramètres!$B$4),"Montant sensible à préparer",""))))))</f>
        <v/>
      </c>
      <c r="Q163" s="15" t="n"/>
    </row>
    <row r="164" ht="22" customHeight="1">
      <c r="A164" s="14" t="n"/>
      <c r="B164" s="14" t="n"/>
      <c r="C164" s="14" t="n"/>
      <c r="D164" s="15" t="n"/>
      <c r="E164" s="14" t="n"/>
      <c r="F164" s="16" t="n"/>
      <c r="G164" s="17" t="n"/>
      <c r="H164" s="18" t="n"/>
      <c r="I164" s="4">
        <f>IF(OR(G164="",H164=""),"",ROUND(G164*(1+H164),2))</f>
        <v/>
      </c>
      <c r="J164" s="19" t="n"/>
      <c r="K164" s="16" t="n"/>
      <c r="L164" s="17" t="n"/>
      <c r="M164" s="4">
        <f>IF(A164="","",IF(J164="Annulé",0,MAX(IFERROR(I164,0)-IFERROR(L164,0),0)))</f>
        <v/>
      </c>
      <c r="N164" s="20">
        <f>IF(OR(A164="",F164=""),"",IF(AND(J164="Payé",K164&lt;&gt;""),K164-F164,Paramètres!$B$2-F164))</f>
        <v/>
      </c>
      <c r="O164" s="21">
        <f>IF(OR(A164="",F164="",M164=0),"",IF(F164&lt;Paramètres!$B$2,"En retard",IF(F164&lt;=Paramètres!$B$2+Paramètres!$B$3,"0 à 7 jours",IF(F164&lt;=Paramètres!$B$2+Paramètres!$B$4,"8 à 30 jours",IF(F164&lt;=Paramètres!$B$2+Paramètres!$B$5,"31 à 60 jours","Plus de 60 jours")))))</f>
        <v/>
      </c>
      <c r="P164" s="22">
        <f>IF(A164="","",IF(OR(B164="",C164="",D164="",F164="",G164="",H164="",J164=""),"Données incomplètes",IF(L164&gt;IFERROR(I164,0),"Montant décaissé supérieur au TTC",IF(AND(J164="Payé",M164&gt;Paramètres!$B$7),"Statut payé incohérent",IF(AND(M164&gt;0,F164&lt;Paramètres!$B$2,J164&lt;&gt;"Suspendu"),"Paiement en retard",IF(AND(M164&gt;=Paramètres!$B$6,F164&lt;=Paramètres!$B$2+Paramètres!$B$4),"Montant sensible à préparer",""))))))</f>
        <v/>
      </c>
      <c r="Q164" s="15" t="n"/>
    </row>
    <row r="165" ht="22" customHeight="1">
      <c r="A165" s="14" t="n"/>
      <c r="B165" s="14" t="n"/>
      <c r="C165" s="14" t="n"/>
      <c r="D165" s="15" t="n"/>
      <c r="E165" s="14" t="n"/>
      <c r="F165" s="16" t="n"/>
      <c r="G165" s="17" t="n"/>
      <c r="H165" s="18" t="n"/>
      <c r="I165" s="4">
        <f>IF(OR(G165="",H165=""),"",ROUND(G165*(1+H165),2))</f>
        <v/>
      </c>
      <c r="J165" s="19" t="n"/>
      <c r="K165" s="16" t="n"/>
      <c r="L165" s="17" t="n"/>
      <c r="M165" s="4">
        <f>IF(A165="","",IF(J165="Annulé",0,MAX(IFERROR(I165,0)-IFERROR(L165,0),0)))</f>
        <v/>
      </c>
      <c r="N165" s="20">
        <f>IF(OR(A165="",F165=""),"",IF(AND(J165="Payé",K165&lt;&gt;""),K165-F165,Paramètres!$B$2-F165))</f>
        <v/>
      </c>
      <c r="O165" s="21">
        <f>IF(OR(A165="",F165="",M165=0),"",IF(F165&lt;Paramètres!$B$2,"En retard",IF(F165&lt;=Paramètres!$B$2+Paramètres!$B$3,"0 à 7 jours",IF(F165&lt;=Paramètres!$B$2+Paramètres!$B$4,"8 à 30 jours",IF(F165&lt;=Paramètres!$B$2+Paramètres!$B$5,"31 à 60 jours","Plus de 60 jours")))))</f>
        <v/>
      </c>
      <c r="P165" s="22">
        <f>IF(A165="","",IF(OR(B165="",C165="",D165="",F165="",G165="",H165="",J165=""),"Données incomplètes",IF(L165&gt;IFERROR(I165,0),"Montant décaissé supérieur au TTC",IF(AND(J165="Payé",M165&gt;Paramètres!$B$7),"Statut payé incohérent",IF(AND(M165&gt;0,F165&lt;Paramètres!$B$2,J165&lt;&gt;"Suspendu"),"Paiement en retard",IF(AND(M165&gt;=Paramètres!$B$6,F165&lt;=Paramètres!$B$2+Paramètres!$B$4),"Montant sensible à préparer",""))))))</f>
        <v/>
      </c>
      <c r="Q165" s="15" t="n"/>
    </row>
    <row r="166" ht="22" customHeight="1">
      <c r="A166" s="14" t="n"/>
      <c r="B166" s="14" t="n"/>
      <c r="C166" s="14" t="n"/>
      <c r="D166" s="15" t="n"/>
      <c r="E166" s="14" t="n"/>
      <c r="F166" s="16" t="n"/>
      <c r="G166" s="17" t="n"/>
      <c r="H166" s="18" t="n"/>
      <c r="I166" s="4">
        <f>IF(OR(G166="",H166=""),"",ROUND(G166*(1+H166),2))</f>
        <v/>
      </c>
      <c r="J166" s="19" t="n"/>
      <c r="K166" s="16" t="n"/>
      <c r="L166" s="17" t="n"/>
      <c r="M166" s="4">
        <f>IF(A166="","",IF(J166="Annulé",0,MAX(IFERROR(I166,0)-IFERROR(L166,0),0)))</f>
        <v/>
      </c>
      <c r="N166" s="20">
        <f>IF(OR(A166="",F166=""),"",IF(AND(J166="Payé",K166&lt;&gt;""),K166-F166,Paramètres!$B$2-F166))</f>
        <v/>
      </c>
      <c r="O166" s="21">
        <f>IF(OR(A166="",F166="",M166=0),"",IF(F166&lt;Paramètres!$B$2,"En retard",IF(F166&lt;=Paramètres!$B$2+Paramètres!$B$3,"0 à 7 jours",IF(F166&lt;=Paramètres!$B$2+Paramètres!$B$4,"8 à 30 jours",IF(F166&lt;=Paramètres!$B$2+Paramètres!$B$5,"31 à 60 jours","Plus de 60 jours")))))</f>
        <v/>
      </c>
      <c r="P166" s="22">
        <f>IF(A166="","",IF(OR(B166="",C166="",D166="",F166="",G166="",H166="",J166=""),"Données incomplètes",IF(L166&gt;IFERROR(I166,0),"Montant décaissé supérieur au TTC",IF(AND(J166="Payé",M166&gt;Paramètres!$B$7),"Statut payé incohérent",IF(AND(M166&gt;0,F166&lt;Paramètres!$B$2,J166&lt;&gt;"Suspendu"),"Paiement en retard",IF(AND(M166&gt;=Paramètres!$B$6,F166&lt;=Paramètres!$B$2+Paramètres!$B$4),"Montant sensible à préparer",""))))))</f>
        <v/>
      </c>
      <c r="Q166" s="15" t="n"/>
    </row>
    <row r="167" ht="22" customHeight="1">
      <c r="A167" s="14" t="n"/>
      <c r="B167" s="14" t="n"/>
      <c r="C167" s="14" t="n"/>
      <c r="D167" s="15" t="n"/>
      <c r="E167" s="14" t="n"/>
      <c r="F167" s="16" t="n"/>
      <c r="G167" s="17" t="n"/>
      <c r="H167" s="18" t="n"/>
      <c r="I167" s="4">
        <f>IF(OR(G167="",H167=""),"",ROUND(G167*(1+H167),2))</f>
        <v/>
      </c>
      <c r="J167" s="19" t="n"/>
      <c r="K167" s="16" t="n"/>
      <c r="L167" s="17" t="n"/>
      <c r="M167" s="4">
        <f>IF(A167="","",IF(J167="Annulé",0,MAX(IFERROR(I167,0)-IFERROR(L167,0),0)))</f>
        <v/>
      </c>
      <c r="N167" s="20">
        <f>IF(OR(A167="",F167=""),"",IF(AND(J167="Payé",K167&lt;&gt;""),K167-F167,Paramètres!$B$2-F167))</f>
        <v/>
      </c>
      <c r="O167" s="21">
        <f>IF(OR(A167="",F167="",M167=0),"",IF(F167&lt;Paramètres!$B$2,"En retard",IF(F167&lt;=Paramètres!$B$2+Paramètres!$B$3,"0 à 7 jours",IF(F167&lt;=Paramètres!$B$2+Paramètres!$B$4,"8 à 30 jours",IF(F167&lt;=Paramètres!$B$2+Paramètres!$B$5,"31 à 60 jours","Plus de 60 jours")))))</f>
        <v/>
      </c>
      <c r="P167" s="22">
        <f>IF(A167="","",IF(OR(B167="",C167="",D167="",F167="",G167="",H167="",J167=""),"Données incomplètes",IF(L167&gt;IFERROR(I167,0),"Montant décaissé supérieur au TTC",IF(AND(J167="Payé",M167&gt;Paramètres!$B$7),"Statut payé incohérent",IF(AND(M167&gt;0,F167&lt;Paramètres!$B$2,J167&lt;&gt;"Suspendu"),"Paiement en retard",IF(AND(M167&gt;=Paramètres!$B$6,F167&lt;=Paramètres!$B$2+Paramètres!$B$4),"Montant sensible à préparer",""))))))</f>
        <v/>
      </c>
      <c r="Q167" s="15" t="n"/>
    </row>
    <row r="168" ht="22" customHeight="1">
      <c r="A168" s="14" t="n"/>
      <c r="B168" s="14" t="n"/>
      <c r="C168" s="14" t="n"/>
      <c r="D168" s="15" t="n"/>
      <c r="E168" s="14" t="n"/>
      <c r="F168" s="16" t="n"/>
      <c r="G168" s="17" t="n"/>
      <c r="H168" s="18" t="n"/>
      <c r="I168" s="4">
        <f>IF(OR(G168="",H168=""),"",ROUND(G168*(1+H168),2))</f>
        <v/>
      </c>
      <c r="J168" s="19" t="n"/>
      <c r="K168" s="16" t="n"/>
      <c r="L168" s="17" t="n"/>
      <c r="M168" s="4">
        <f>IF(A168="","",IF(J168="Annulé",0,MAX(IFERROR(I168,0)-IFERROR(L168,0),0)))</f>
        <v/>
      </c>
      <c r="N168" s="20">
        <f>IF(OR(A168="",F168=""),"",IF(AND(J168="Payé",K168&lt;&gt;""),K168-F168,Paramètres!$B$2-F168))</f>
        <v/>
      </c>
      <c r="O168" s="21">
        <f>IF(OR(A168="",F168="",M168=0),"",IF(F168&lt;Paramètres!$B$2,"En retard",IF(F168&lt;=Paramètres!$B$2+Paramètres!$B$3,"0 à 7 jours",IF(F168&lt;=Paramètres!$B$2+Paramètres!$B$4,"8 à 30 jours",IF(F168&lt;=Paramètres!$B$2+Paramètres!$B$5,"31 à 60 jours","Plus de 60 jours")))))</f>
        <v/>
      </c>
      <c r="P168" s="22">
        <f>IF(A168="","",IF(OR(B168="",C168="",D168="",F168="",G168="",H168="",J168=""),"Données incomplètes",IF(L168&gt;IFERROR(I168,0),"Montant décaissé supérieur au TTC",IF(AND(J168="Payé",M168&gt;Paramètres!$B$7),"Statut payé incohérent",IF(AND(M168&gt;0,F168&lt;Paramètres!$B$2,J168&lt;&gt;"Suspendu"),"Paiement en retard",IF(AND(M168&gt;=Paramètres!$B$6,F168&lt;=Paramètres!$B$2+Paramètres!$B$4),"Montant sensible à préparer",""))))))</f>
        <v/>
      </c>
      <c r="Q168" s="15" t="n"/>
    </row>
    <row r="169" ht="22" customHeight="1">
      <c r="A169" s="14" t="n"/>
      <c r="B169" s="14" t="n"/>
      <c r="C169" s="14" t="n"/>
      <c r="D169" s="15" t="n"/>
      <c r="E169" s="14" t="n"/>
      <c r="F169" s="16" t="n"/>
      <c r="G169" s="17" t="n"/>
      <c r="H169" s="18" t="n"/>
      <c r="I169" s="4">
        <f>IF(OR(G169="",H169=""),"",ROUND(G169*(1+H169),2))</f>
        <v/>
      </c>
      <c r="J169" s="19" t="n"/>
      <c r="K169" s="16" t="n"/>
      <c r="L169" s="17" t="n"/>
      <c r="M169" s="4">
        <f>IF(A169="","",IF(J169="Annulé",0,MAX(IFERROR(I169,0)-IFERROR(L169,0),0)))</f>
        <v/>
      </c>
      <c r="N169" s="20">
        <f>IF(OR(A169="",F169=""),"",IF(AND(J169="Payé",K169&lt;&gt;""),K169-F169,Paramètres!$B$2-F169))</f>
        <v/>
      </c>
      <c r="O169" s="21">
        <f>IF(OR(A169="",F169="",M169=0),"",IF(F169&lt;Paramètres!$B$2,"En retard",IF(F169&lt;=Paramètres!$B$2+Paramètres!$B$3,"0 à 7 jours",IF(F169&lt;=Paramètres!$B$2+Paramètres!$B$4,"8 à 30 jours",IF(F169&lt;=Paramètres!$B$2+Paramètres!$B$5,"31 à 60 jours","Plus de 60 jours")))))</f>
        <v/>
      </c>
      <c r="P169" s="22">
        <f>IF(A169="","",IF(OR(B169="",C169="",D169="",F169="",G169="",H169="",J169=""),"Données incomplètes",IF(L169&gt;IFERROR(I169,0),"Montant décaissé supérieur au TTC",IF(AND(J169="Payé",M169&gt;Paramètres!$B$7),"Statut payé incohérent",IF(AND(M169&gt;0,F169&lt;Paramètres!$B$2,J169&lt;&gt;"Suspendu"),"Paiement en retard",IF(AND(M169&gt;=Paramètres!$B$6,F169&lt;=Paramètres!$B$2+Paramètres!$B$4),"Montant sensible à préparer",""))))))</f>
        <v/>
      </c>
      <c r="Q169" s="15" t="n"/>
    </row>
    <row r="170" ht="22" customHeight="1">
      <c r="A170" s="14" t="n"/>
      <c r="B170" s="14" t="n"/>
      <c r="C170" s="14" t="n"/>
      <c r="D170" s="15" t="n"/>
      <c r="E170" s="14" t="n"/>
      <c r="F170" s="16" t="n"/>
      <c r="G170" s="17" t="n"/>
      <c r="H170" s="18" t="n"/>
      <c r="I170" s="4">
        <f>IF(OR(G170="",H170=""),"",ROUND(G170*(1+H170),2))</f>
        <v/>
      </c>
      <c r="J170" s="19" t="n"/>
      <c r="K170" s="16" t="n"/>
      <c r="L170" s="17" t="n"/>
      <c r="M170" s="4">
        <f>IF(A170="","",IF(J170="Annulé",0,MAX(IFERROR(I170,0)-IFERROR(L170,0),0)))</f>
        <v/>
      </c>
      <c r="N170" s="20">
        <f>IF(OR(A170="",F170=""),"",IF(AND(J170="Payé",K170&lt;&gt;""),K170-F170,Paramètres!$B$2-F170))</f>
        <v/>
      </c>
      <c r="O170" s="21">
        <f>IF(OR(A170="",F170="",M170=0),"",IF(F170&lt;Paramètres!$B$2,"En retard",IF(F170&lt;=Paramètres!$B$2+Paramètres!$B$3,"0 à 7 jours",IF(F170&lt;=Paramètres!$B$2+Paramètres!$B$4,"8 à 30 jours",IF(F170&lt;=Paramètres!$B$2+Paramètres!$B$5,"31 à 60 jours","Plus de 60 jours")))))</f>
        <v/>
      </c>
      <c r="P170" s="22">
        <f>IF(A170="","",IF(OR(B170="",C170="",D170="",F170="",G170="",H170="",J170=""),"Données incomplètes",IF(L170&gt;IFERROR(I170,0),"Montant décaissé supérieur au TTC",IF(AND(J170="Payé",M170&gt;Paramètres!$B$7),"Statut payé incohérent",IF(AND(M170&gt;0,F170&lt;Paramètres!$B$2,J170&lt;&gt;"Suspendu"),"Paiement en retard",IF(AND(M170&gt;=Paramètres!$B$6,F170&lt;=Paramètres!$B$2+Paramètres!$B$4),"Montant sensible à préparer",""))))))</f>
        <v/>
      </c>
      <c r="Q170" s="15" t="n"/>
    </row>
    <row r="171" ht="22" customHeight="1">
      <c r="A171" s="14" t="n"/>
      <c r="B171" s="14" t="n"/>
      <c r="C171" s="14" t="n"/>
      <c r="D171" s="15" t="n"/>
      <c r="E171" s="14" t="n"/>
      <c r="F171" s="16" t="n"/>
      <c r="G171" s="17" t="n"/>
      <c r="H171" s="18" t="n"/>
      <c r="I171" s="4">
        <f>IF(OR(G171="",H171=""),"",ROUND(G171*(1+H171),2))</f>
        <v/>
      </c>
      <c r="J171" s="19" t="n"/>
      <c r="K171" s="16" t="n"/>
      <c r="L171" s="17" t="n"/>
      <c r="M171" s="4">
        <f>IF(A171="","",IF(J171="Annulé",0,MAX(IFERROR(I171,0)-IFERROR(L171,0),0)))</f>
        <v/>
      </c>
      <c r="N171" s="20">
        <f>IF(OR(A171="",F171=""),"",IF(AND(J171="Payé",K171&lt;&gt;""),K171-F171,Paramètres!$B$2-F171))</f>
        <v/>
      </c>
      <c r="O171" s="21">
        <f>IF(OR(A171="",F171="",M171=0),"",IF(F171&lt;Paramètres!$B$2,"En retard",IF(F171&lt;=Paramètres!$B$2+Paramètres!$B$3,"0 à 7 jours",IF(F171&lt;=Paramètres!$B$2+Paramètres!$B$4,"8 à 30 jours",IF(F171&lt;=Paramètres!$B$2+Paramètres!$B$5,"31 à 60 jours","Plus de 60 jours")))))</f>
        <v/>
      </c>
      <c r="P171" s="22">
        <f>IF(A171="","",IF(OR(B171="",C171="",D171="",F171="",G171="",H171="",J171=""),"Données incomplètes",IF(L171&gt;IFERROR(I171,0),"Montant décaissé supérieur au TTC",IF(AND(J171="Payé",M171&gt;Paramètres!$B$7),"Statut payé incohérent",IF(AND(M171&gt;0,F171&lt;Paramètres!$B$2,J171&lt;&gt;"Suspendu"),"Paiement en retard",IF(AND(M171&gt;=Paramètres!$B$6,F171&lt;=Paramètres!$B$2+Paramètres!$B$4),"Montant sensible à préparer",""))))))</f>
        <v/>
      </c>
      <c r="Q171" s="15" t="n"/>
    </row>
    <row r="172" ht="22" customHeight="1">
      <c r="A172" s="14" t="n"/>
      <c r="B172" s="14" t="n"/>
      <c r="C172" s="14" t="n"/>
      <c r="D172" s="15" t="n"/>
      <c r="E172" s="14" t="n"/>
      <c r="F172" s="16" t="n"/>
      <c r="G172" s="17" t="n"/>
      <c r="H172" s="18" t="n"/>
      <c r="I172" s="4">
        <f>IF(OR(G172="",H172=""),"",ROUND(G172*(1+H172),2))</f>
        <v/>
      </c>
      <c r="J172" s="19" t="n"/>
      <c r="K172" s="16" t="n"/>
      <c r="L172" s="17" t="n"/>
      <c r="M172" s="4">
        <f>IF(A172="","",IF(J172="Annulé",0,MAX(IFERROR(I172,0)-IFERROR(L172,0),0)))</f>
        <v/>
      </c>
      <c r="N172" s="20">
        <f>IF(OR(A172="",F172=""),"",IF(AND(J172="Payé",K172&lt;&gt;""),K172-F172,Paramètres!$B$2-F172))</f>
        <v/>
      </c>
      <c r="O172" s="21">
        <f>IF(OR(A172="",F172="",M172=0),"",IF(F172&lt;Paramètres!$B$2,"En retard",IF(F172&lt;=Paramètres!$B$2+Paramètres!$B$3,"0 à 7 jours",IF(F172&lt;=Paramètres!$B$2+Paramètres!$B$4,"8 à 30 jours",IF(F172&lt;=Paramètres!$B$2+Paramètres!$B$5,"31 à 60 jours","Plus de 60 jours")))))</f>
        <v/>
      </c>
      <c r="P172" s="22">
        <f>IF(A172="","",IF(OR(B172="",C172="",D172="",F172="",G172="",H172="",J172=""),"Données incomplètes",IF(L172&gt;IFERROR(I172,0),"Montant décaissé supérieur au TTC",IF(AND(J172="Payé",M172&gt;Paramètres!$B$7),"Statut payé incohérent",IF(AND(M172&gt;0,F172&lt;Paramètres!$B$2,J172&lt;&gt;"Suspendu"),"Paiement en retard",IF(AND(M172&gt;=Paramètres!$B$6,F172&lt;=Paramètres!$B$2+Paramètres!$B$4),"Montant sensible à préparer",""))))))</f>
        <v/>
      </c>
      <c r="Q172" s="15" t="n"/>
    </row>
    <row r="173" ht="22" customHeight="1">
      <c r="A173" s="14" t="n"/>
      <c r="B173" s="14" t="n"/>
      <c r="C173" s="14" t="n"/>
      <c r="D173" s="15" t="n"/>
      <c r="E173" s="14" t="n"/>
      <c r="F173" s="16" t="n"/>
      <c r="G173" s="17" t="n"/>
      <c r="H173" s="18" t="n"/>
      <c r="I173" s="4">
        <f>IF(OR(G173="",H173=""),"",ROUND(G173*(1+H173),2))</f>
        <v/>
      </c>
      <c r="J173" s="19" t="n"/>
      <c r="K173" s="16" t="n"/>
      <c r="L173" s="17" t="n"/>
      <c r="M173" s="4">
        <f>IF(A173="","",IF(J173="Annulé",0,MAX(IFERROR(I173,0)-IFERROR(L173,0),0)))</f>
        <v/>
      </c>
      <c r="N173" s="20">
        <f>IF(OR(A173="",F173=""),"",IF(AND(J173="Payé",K173&lt;&gt;""),K173-F173,Paramètres!$B$2-F173))</f>
        <v/>
      </c>
      <c r="O173" s="21">
        <f>IF(OR(A173="",F173="",M173=0),"",IF(F173&lt;Paramètres!$B$2,"En retard",IF(F173&lt;=Paramètres!$B$2+Paramètres!$B$3,"0 à 7 jours",IF(F173&lt;=Paramètres!$B$2+Paramètres!$B$4,"8 à 30 jours",IF(F173&lt;=Paramètres!$B$2+Paramètres!$B$5,"31 à 60 jours","Plus de 60 jours")))))</f>
        <v/>
      </c>
      <c r="P173" s="22">
        <f>IF(A173="","",IF(OR(B173="",C173="",D173="",F173="",G173="",H173="",J173=""),"Données incomplètes",IF(L173&gt;IFERROR(I173,0),"Montant décaissé supérieur au TTC",IF(AND(J173="Payé",M173&gt;Paramètres!$B$7),"Statut payé incohérent",IF(AND(M173&gt;0,F173&lt;Paramètres!$B$2,J173&lt;&gt;"Suspendu"),"Paiement en retard",IF(AND(M173&gt;=Paramètres!$B$6,F173&lt;=Paramètres!$B$2+Paramètres!$B$4),"Montant sensible à préparer",""))))))</f>
        <v/>
      </c>
      <c r="Q173" s="15" t="n"/>
    </row>
    <row r="174" ht="22" customHeight="1">
      <c r="A174" s="14" t="n"/>
      <c r="B174" s="14" t="n"/>
      <c r="C174" s="14" t="n"/>
      <c r="D174" s="15" t="n"/>
      <c r="E174" s="14" t="n"/>
      <c r="F174" s="16" t="n"/>
      <c r="G174" s="17" t="n"/>
      <c r="H174" s="18" t="n"/>
      <c r="I174" s="4">
        <f>IF(OR(G174="",H174=""),"",ROUND(G174*(1+H174),2))</f>
        <v/>
      </c>
      <c r="J174" s="19" t="n"/>
      <c r="K174" s="16" t="n"/>
      <c r="L174" s="17" t="n"/>
      <c r="M174" s="4">
        <f>IF(A174="","",IF(J174="Annulé",0,MAX(IFERROR(I174,0)-IFERROR(L174,0),0)))</f>
        <v/>
      </c>
      <c r="N174" s="20">
        <f>IF(OR(A174="",F174=""),"",IF(AND(J174="Payé",K174&lt;&gt;""),K174-F174,Paramètres!$B$2-F174))</f>
        <v/>
      </c>
      <c r="O174" s="21">
        <f>IF(OR(A174="",F174="",M174=0),"",IF(F174&lt;Paramètres!$B$2,"En retard",IF(F174&lt;=Paramètres!$B$2+Paramètres!$B$3,"0 à 7 jours",IF(F174&lt;=Paramètres!$B$2+Paramètres!$B$4,"8 à 30 jours",IF(F174&lt;=Paramètres!$B$2+Paramètres!$B$5,"31 à 60 jours","Plus de 60 jours")))))</f>
        <v/>
      </c>
      <c r="P174" s="22">
        <f>IF(A174="","",IF(OR(B174="",C174="",D174="",F174="",G174="",H174="",J174=""),"Données incomplètes",IF(L174&gt;IFERROR(I174,0),"Montant décaissé supérieur au TTC",IF(AND(J174="Payé",M174&gt;Paramètres!$B$7),"Statut payé incohérent",IF(AND(M174&gt;0,F174&lt;Paramètres!$B$2,J174&lt;&gt;"Suspendu"),"Paiement en retard",IF(AND(M174&gt;=Paramètres!$B$6,F174&lt;=Paramètres!$B$2+Paramètres!$B$4),"Montant sensible à préparer",""))))))</f>
        <v/>
      </c>
      <c r="Q174" s="15" t="n"/>
    </row>
    <row r="175" ht="22" customHeight="1">
      <c r="A175" s="14" t="n"/>
      <c r="B175" s="14" t="n"/>
      <c r="C175" s="14" t="n"/>
      <c r="D175" s="15" t="n"/>
      <c r="E175" s="14" t="n"/>
      <c r="F175" s="16" t="n"/>
      <c r="G175" s="17" t="n"/>
      <c r="H175" s="18" t="n"/>
      <c r="I175" s="4">
        <f>IF(OR(G175="",H175=""),"",ROUND(G175*(1+H175),2))</f>
        <v/>
      </c>
      <c r="J175" s="19" t="n"/>
      <c r="K175" s="16" t="n"/>
      <c r="L175" s="17" t="n"/>
      <c r="M175" s="4">
        <f>IF(A175="","",IF(J175="Annulé",0,MAX(IFERROR(I175,0)-IFERROR(L175,0),0)))</f>
        <v/>
      </c>
      <c r="N175" s="20">
        <f>IF(OR(A175="",F175=""),"",IF(AND(J175="Payé",K175&lt;&gt;""),K175-F175,Paramètres!$B$2-F175))</f>
        <v/>
      </c>
      <c r="O175" s="21">
        <f>IF(OR(A175="",F175="",M175=0),"",IF(F175&lt;Paramètres!$B$2,"En retard",IF(F175&lt;=Paramètres!$B$2+Paramètres!$B$3,"0 à 7 jours",IF(F175&lt;=Paramètres!$B$2+Paramètres!$B$4,"8 à 30 jours",IF(F175&lt;=Paramètres!$B$2+Paramètres!$B$5,"31 à 60 jours","Plus de 60 jours")))))</f>
        <v/>
      </c>
      <c r="P175" s="22">
        <f>IF(A175="","",IF(OR(B175="",C175="",D175="",F175="",G175="",H175="",J175=""),"Données incomplètes",IF(L175&gt;IFERROR(I175,0),"Montant décaissé supérieur au TTC",IF(AND(J175="Payé",M175&gt;Paramètres!$B$7),"Statut payé incohérent",IF(AND(M175&gt;0,F175&lt;Paramètres!$B$2,J175&lt;&gt;"Suspendu"),"Paiement en retard",IF(AND(M175&gt;=Paramètres!$B$6,F175&lt;=Paramètres!$B$2+Paramètres!$B$4),"Montant sensible à préparer",""))))))</f>
        <v/>
      </c>
      <c r="Q175" s="15" t="n"/>
    </row>
    <row r="176" ht="22" customHeight="1">
      <c r="A176" s="14" t="n"/>
      <c r="B176" s="14" t="n"/>
      <c r="C176" s="14" t="n"/>
      <c r="D176" s="15" t="n"/>
      <c r="E176" s="14" t="n"/>
      <c r="F176" s="16" t="n"/>
      <c r="G176" s="17" t="n"/>
      <c r="H176" s="18" t="n"/>
      <c r="I176" s="4">
        <f>IF(OR(G176="",H176=""),"",ROUND(G176*(1+H176),2))</f>
        <v/>
      </c>
      <c r="J176" s="19" t="n"/>
      <c r="K176" s="16" t="n"/>
      <c r="L176" s="17" t="n"/>
      <c r="M176" s="4">
        <f>IF(A176="","",IF(J176="Annulé",0,MAX(IFERROR(I176,0)-IFERROR(L176,0),0)))</f>
        <v/>
      </c>
      <c r="N176" s="20">
        <f>IF(OR(A176="",F176=""),"",IF(AND(J176="Payé",K176&lt;&gt;""),K176-F176,Paramètres!$B$2-F176))</f>
        <v/>
      </c>
      <c r="O176" s="21">
        <f>IF(OR(A176="",F176="",M176=0),"",IF(F176&lt;Paramètres!$B$2,"En retard",IF(F176&lt;=Paramètres!$B$2+Paramètres!$B$3,"0 à 7 jours",IF(F176&lt;=Paramètres!$B$2+Paramètres!$B$4,"8 à 30 jours",IF(F176&lt;=Paramètres!$B$2+Paramètres!$B$5,"31 à 60 jours","Plus de 60 jours")))))</f>
        <v/>
      </c>
      <c r="P176" s="22">
        <f>IF(A176="","",IF(OR(B176="",C176="",D176="",F176="",G176="",H176="",J176=""),"Données incomplètes",IF(L176&gt;IFERROR(I176,0),"Montant décaissé supérieur au TTC",IF(AND(J176="Payé",M176&gt;Paramètres!$B$7),"Statut payé incohérent",IF(AND(M176&gt;0,F176&lt;Paramètres!$B$2,J176&lt;&gt;"Suspendu"),"Paiement en retard",IF(AND(M176&gt;=Paramètres!$B$6,F176&lt;=Paramètres!$B$2+Paramètres!$B$4),"Montant sensible à préparer",""))))))</f>
        <v/>
      </c>
      <c r="Q176" s="15" t="n"/>
    </row>
    <row r="177" ht="22" customHeight="1">
      <c r="A177" s="14" t="n"/>
      <c r="B177" s="14" t="n"/>
      <c r="C177" s="14" t="n"/>
      <c r="D177" s="15" t="n"/>
      <c r="E177" s="14" t="n"/>
      <c r="F177" s="16" t="n"/>
      <c r="G177" s="17" t="n"/>
      <c r="H177" s="18" t="n"/>
      <c r="I177" s="4">
        <f>IF(OR(G177="",H177=""),"",ROUND(G177*(1+H177),2))</f>
        <v/>
      </c>
      <c r="J177" s="19" t="n"/>
      <c r="K177" s="16" t="n"/>
      <c r="L177" s="17" t="n"/>
      <c r="M177" s="4">
        <f>IF(A177="","",IF(J177="Annulé",0,MAX(IFERROR(I177,0)-IFERROR(L177,0),0)))</f>
        <v/>
      </c>
      <c r="N177" s="20">
        <f>IF(OR(A177="",F177=""),"",IF(AND(J177="Payé",K177&lt;&gt;""),K177-F177,Paramètres!$B$2-F177))</f>
        <v/>
      </c>
      <c r="O177" s="21">
        <f>IF(OR(A177="",F177="",M177=0),"",IF(F177&lt;Paramètres!$B$2,"En retard",IF(F177&lt;=Paramètres!$B$2+Paramètres!$B$3,"0 à 7 jours",IF(F177&lt;=Paramètres!$B$2+Paramètres!$B$4,"8 à 30 jours",IF(F177&lt;=Paramètres!$B$2+Paramètres!$B$5,"31 à 60 jours","Plus de 60 jours")))))</f>
        <v/>
      </c>
      <c r="P177" s="22">
        <f>IF(A177="","",IF(OR(B177="",C177="",D177="",F177="",G177="",H177="",J177=""),"Données incomplètes",IF(L177&gt;IFERROR(I177,0),"Montant décaissé supérieur au TTC",IF(AND(J177="Payé",M177&gt;Paramètres!$B$7),"Statut payé incohérent",IF(AND(M177&gt;0,F177&lt;Paramètres!$B$2,J177&lt;&gt;"Suspendu"),"Paiement en retard",IF(AND(M177&gt;=Paramètres!$B$6,F177&lt;=Paramètres!$B$2+Paramètres!$B$4),"Montant sensible à préparer",""))))))</f>
        <v/>
      </c>
      <c r="Q177" s="15" t="n"/>
    </row>
    <row r="178" ht="22" customHeight="1">
      <c r="A178" s="14" t="n"/>
      <c r="B178" s="14" t="n"/>
      <c r="C178" s="14" t="n"/>
      <c r="D178" s="15" t="n"/>
      <c r="E178" s="14" t="n"/>
      <c r="F178" s="16" t="n"/>
      <c r="G178" s="17" t="n"/>
      <c r="H178" s="18" t="n"/>
      <c r="I178" s="4">
        <f>IF(OR(G178="",H178=""),"",ROUND(G178*(1+H178),2))</f>
        <v/>
      </c>
      <c r="J178" s="19" t="n"/>
      <c r="K178" s="16" t="n"/>
      <c r="L178" s="17" t="n"/>
      <c r="M178" s="4">
        <f>IF(A178="","",IF(J178="Annulé",0,MAX(IFERROR(I178,0)-IFERROR(L178,0),0)))</f>
        <v/>
      </c>
      <c r="N178" s="20">
        <f>IF(OR(A178="",F178=""),"",IF(AND(J178="Payé",K178&lt;&gt;""),K178-F178,Paramètres!$B$2-F178))</f>
        <v/>
      </c>
      <c r="O178" s="21">
        <f>IF(OR(A178="",F178="",M178=0),"",IF(F178&lt;Paramètres!$B$2,"En retard",IF(F178&lt;=Paramètres!$B$2+Paramètres!$B$3,"0 à 7 jours",IF(F178&lt;=Paramètres!$B$2+Paramètres!$B$4,"8 à 30 jours",IF(F178&lt;=Paramètres!$B$2+Paramètres!$B$5,"31 à 60 jours","Plus de 60 jours")))))</f>
        <v/>
      </c>
      <c r="P178" s="22">
        <f>IF(A178="","",IF(OR(B178="",C178="",D178="",F178="",G178="",H178="",J178=""),"Données incomplètes",IF(L178&gt;IFERROR(I178,0),"Montant décaissé supérieur au TTC",IF(AND(J178="Payé",M178&gt;Paramètres!$B$7),"Statut payé incohérent",IF(AND(M178&gt;0,F178&lt;Paramètres!$B$2,J178&lt;&gt;"Suspendu"),"Paiement en retard",IF(AND(M178&gt;=Paramètres!$B$6,F178&lt;=Paramètres!$B$2+Paramètres!$B$4),"Montant sensible à préparer",""))))))</f>
        <v/>
      </c>
      <c r="Q178" s="15" t="n"/>
    </row>
    <row r="179" ht="22" customHeight="1">
      <c r="A179" s="14" t="n"/>
      <c r="B179" s="14" t="n"/>
      <c r="C179" s="14" t="n"/>
      <c r="D179" s="15" t="n"/>
      <c r="E179" s="14" t="n"/>
      <c r="F179" s="16" t="n"/>
      <c r="G179" s="17" t="n"/>
      <c r="H179" s="18" t="n"/>
      <c r="I179" s="4">
        <f>IF(OR(G179="",H179=""),"",ROUND(G179*(1+H179),2))</f>
        <v/>
      </c>
      <c r="J179" s="19" t="n"/>
      <c r="K179" s="16" t="n"/>
      <c r="L179" s="17" t="n"/>
      <c r="M179" s="4">
        <f>IF(A179="","",IF(J179="Annulé",0,MAX(IFERROR(I179,0)-IFERROR(L179,0),0)))</f>
        <v/>
      </c>
      <c r="N179" s="20">
        <f>IF(OR(A179="",F179=""),"",IF(AND(J179="Payé",K179&lt;&gt;""),K179-F179,Paramètres!$B$2-F179))</f>
        <v/>
      </c>
      <c r="O179" s="21">
        <f>IF(OR(A179="",F179="",M179=0),"",IF(F179&lt;Paramètres!$B$2,"En retard",IF(F179&lt;=Paramètres!$B$2+Paramètres!$B$3,"0 à 7 jours",IF(F179&lt;=Paramètres!$B$2+Paramètres!$B$4,"8 à 30 jours",IF(F179&lt;=Paramètres!$B$2+Paramètres!$B$5,"31 à 60 jours","Plus de 60 jours")))))</f>
        <v/>
      </c>
      <c r="P179" s="22">
        <f>IF(A179="","",IF(OR(B179="",C179="",D179="",F179="",G179="",H179="",J179=""),"Données incomplètes",IF(L179&gt;IFERROR(I179,0),"Montant décaissé supérieur au TTC",IF(AND(J179="Payé",M179&gt;Paramètres!$B$7),"Statut payé incohérent",IF(AND(M179&gt;0,F179&lt;Paramètres!$B$2,J179&lt;&gt;"Suspendu"),"Paiement en retard",IF(AND(M179&gt;=Paramètres!$B$6,F179&lt;=Paramètres!$B$2+Paramètres!$B$4),"Montant sensible à préparer",""))))))</f>
        <v/>
      </c>
      <c r="Q179" s="15" t="n"/>
    </row>
    <row r="180" ht="22" customHeight="1">
      <c r="A180" s="14" t="n"/>
      <c r="B180" s="14" t="n"/>
      <c r="C180" s="14" t="n"/>
      <c r="D180" s="15" t="n"/>
      <c r="E180" s="14" t="n"/>
      <c r="F180" s="16" t="n"/>
      <c r="G180" s="17" t="n"/>
      <c r="H180" s="18" t="n"/>
      <c r="I180" s="4">
        <f>IF(OR(G180="",H180=""),"",ROUND(G180*(1+H180),2))</f>
        <v/>
      </c>
      <c r="J180" s="19" t="n"/>
      <c r="K180" s="16" t="n"/>
      <c r="L180" s="17" t="n"/>
      <c r="M180" s="4">
        <f>IF(A180="","",IF(J180="Annulé",0,MAX(IFERROR(I180,0)-IFERROR(L180,0),0)))</f>
        <v/>
      </c>
      <c r="N180" s="20">
        <f>IF(OR(A180="",F180=""),"",IF(AND(J180="Payé",K180&lt;&gt;""),K180-F180,Paramètres!$B$2-F180))</f>
        <v/>
      </c>
      <c r="O180" s="21">
        <f>IF(OR(A180="",F180="",M180=0),"",IF(F180&lt;Paramètres!$B$2,"En retard",IF(F180&lt;=Paramètres!$B$2+Paramètres!$B$3,"0 à 7 jours",IF(F180&lt;=Paramètres!$B$2+Paramètres!$B$4,"8 à 30 jours",IF(F180&lt;=Paramètres!$B$2+Paramètres!$B$5,"31 à 60 jours","Plus de 60 jours")))))</f>
        <v/>
      </c>
      <c r="P180" s="22">
        <f>IF(A180="","",IF(OR(B180="",C180="",D180="",F180="",G180="",H180="",J180=""),"Données incomplètes",IF(L180&gt;IFERROR(I180,0),"Montant décaissé supérieur au TTC",IF(AND(J180="Payé",M180&gt;Paramètres!$B$7),"Statut payé incohérent",IF(AND(M180&gt;0,F180&lt;Paramètres!$B$2,J180&lt;&gt;"Suspendu"),"Paiement en retard",IF(AND(M180&gt;=Paramètres!$B$6,F180&lt;=Paramètres!$B$2+Paramètres!$B$4),"Montant sensible à préparer",""))))))</f>
        <v/>
      </c>
      <c r="Q180" s="15" t="n"/>
    </row>
    <row r="181" ht="22" customHeight="1">
      <c r="A181" s="14" t="n"/>
      <c r="B181" s="14" t="n"/>
      <c r="C181" s="14" t="n"/>
      <c r="D181" s="15" t="n"/>
      <c r="E181" s="14" t="n"/>
      <c r="F181" s="16" t="n"/>
      <c r="G181" s="17" t="n"/>
      <c r="H181" s="18" t="n"/>
      <c r="I181" s="4">
        <f>IF(OR(G181="",H181=""),"",ROUND(G181*(1+H181),2))</f>
        <v/>
      </c>
      <c r="J181" s="19" t="n"/>
      <c r="K181" s="16" t="n"/>
      <c r="L181" s="17" t="n"/>
      <c r="M181" s="4">
        <f>IF(A181="","",IF(J181="Annulé",0,MAX(IFERROR(I181,0)-IFERROR(L181,0),0)))</f>
        <v/>
      </c>
      <c r="N181" s="20">
        <f>IF(OR(A181="",F181=""),"",IF(AND(J181="Payé",K181&lt;&gt;""),K181-F181,Paramètres!$B$2-F181))</f>
        <v/>
      </c>
      <c r="O181" s="21">
        <f>IF(OR(A181="",F181="",M181=0),"",IF(F181&lt;Paramètres!$B$2,"En retard",IF(F181&lt;=Paramètres!$B$2+Paramètres!$B$3,"0 à 7 jours",IF(F181&lt;=Paramètres!$B$2+Paramètres!$B$4,"8 à 30 jours",IF(F181&lt;=Paramètres!$B$2+Paramètres!$B$5,"31 à 60 jours","Plus de 60 jours")))))</f>
        <v/>
      </c>
      <c r="P181" s="22">
        <f>IF(A181="","",IF(OR(B181="",C181="",D181="",F181="",G181="",H181="",J181=""),"Données incomplètes",IF(L181&gt;IFERROR(I181,0),"Montant décaissé supérieur au TTC",IF(AND(J181="Payé",M181&gt;Paramètres!$B$7),"Statut payé incohérent",IF(AND(M181&gt;0,F181&lt;Paramètres!$B$2,J181&lt;&gt;"Suspendu"),"Paiement en retard",IF(AND(M181&gt;=Paramètres!$B$6,F181&lt;=Paramètres!$B$2+Paramètres!$B$4),"Montant sensible à préparer",""))))))</f>
        <v/>
      </c>
      <c r="Q181" s="15" t="n"/>
    </row>
    <row r="182" ht="22" customHeight="1">
      <c r="A182" s="14" t="n"/>
      <c r="B182" s="14" t="n"/>
      <c r="C182" s="14" t="n"/>
      <c r="D182" s="15" t="n"/>
      <c r="E182" s="14" t="n"/>
      <c r="F182" s="16" t="n"/>
      <c r="G182" s="17" t="n"/>
      <c r="H182" s="18" t="n"/>
      <c r="I182" s="4">
        <f>IF(OR(G182="",H182=""),"",ROUND(G182*(1+H182),2))</f>
        <v/>
      </c>
      <c r="J182" s="19" t="n"/>
      <c r="K182" s="16" t="n"/>
      <c r="L182" s="17" t="n"/>
      <c r="M182" s="4">
        <f>IF(A182="","",IF(J182="Annulé",0,MAX(IFERROR(I182,0)-IFERROR(L182,0),0)))</f>
        <v/>
      </c>
      <c r="N182" s="20">
        <f>IF(OR(A182="",F182=""),"",IF(AND(J182="Payé",K182&lt;&gt;""),K182-F182,Paramètres!$B$2-F182))</f>
        <v/>
      </c>
      <c r="O182" s="21">
        <f>IF(OR(A182="",F182="",M182=0),"",IF(F182&lt;Paramètres!$B$2,"En retard",IF(F182&lt;=Paramètres!$B$2+Paramètres!$B$3,"0 à 7 jours",IF(F182&lt;=Paramètres!$B$2+Paramètres!$B$4,"8 à 30 jours",IF(F182&lt;=Paramètres!$B$2+Paramètres!$B$5,"31 à 60 jours","Plus de 60 jours")))))</f>
        <v/>
      </c>
      <c r="P182" s="22">
        <f>IF(A182="","",IF(OR(B182="",C182="",D182="",F182="",G182="",H182="",J182=""),"Données incomplètes",IF(L182&gt;IFERROR(I182,0),"Montant décaissé supérieur au TTC",IF(AND(J182="Payé",M182&gt;Paramètres!$B$7),"Statut payé incohérent",IF(AND(M182&gt;0,F182&lt;Paramètres!$B$2,J182&lt;&gt;"Suspendu"),"Paiement en retard",IF(AND(M182&gt;=Paramètres!$B$6,F182&lt;=Paramètres!$B$2+Paramètres!$B$4),"Montant sensible à préparer",""))))))</f>
        <v/>
      </c>
      <c r="Q182" s="15" t="n"/>
    </row>
    <row r="183" ht="22" customHeight="1">
      <c r="A183" s="14" t="n"/>
      <c r="B183" s="14" t="n"/>
      <c r="C183" s="14" t="n"/>
      <c r="D183" s="15" t="n"/>
      <c r="E183" s="14" t="n"/>
      <c r="F183" s="16" t="n"/>
      <c r="G183" s="17" t="n"/>
      <c r="H183" s="18" t="n"/>
      <c r="I183" s="4">
        <f>IF(OR(G183="",H183=""),"",ROUND(G183*(1+H183),2))</f>
        <v/>
      </c>
      <c r="J183" s="19" t="n"/>
      <c r="K183" s="16" t="n"/>
      <c r="L183" s="17" t="n"/>
      <c r="M183" s="4">
        <f>IF(A183="","",IF(J183="Annulé",0,MAX(IFERROR(I183,0)-IFERROR(L183,0),0)))</f>
        <v/>
      </c>
      <c r="N183" s="20">
        <f>IF(OR(A183="",F183=""),"",IF(AND(J183="Payé",K183&lt;&gt;""),K183-F183,Paramètres!$B$2-F183))</f>
        <v/>
      </c>
      <c r="O183" s="21">
        <f>IF(OR(A183="",F183="",M183=0),"",IF(F183&lt;Paramètres!$B$2,"En retard",IF(F183&lt;=Paramètres!$B$2+Paramètres!$B$3,"0 à 7 jours",IF(F183&lt;=Paramètres!$B$2+Paramètres!$B$4,"8 à 30 jours",IF(F183&lt;=Paramètres!$B$2+Paramètres!$B$5,"31 à 60 jours","Plus de 60 jours")))))</f>
        <v/>
      </c>
      <c r="P183" s="22">
        <f>IF(A183="","",IF(OR(B183="",C183="",D183="",F183="",G183="",H183="",J183=""),"Données incomplètes",IF(L183&gt;IFERROR(I183,0),"Montant décaissé supérieur au TTC",IF(AND(J183="Payé",M183&gt;Paramètres!$B$7),"Statut payé incohérent",IF(AND(M183&gt;0,F183&lt;Paramètres!$B$2,J183&lt;&gt;"Suspendu"),"Paiement en retard",IF(AND(M183&gt;=Paramètres!$B$6,F183&lt;=Paramètres!$B$2+Paramètres!$B$4),"Montant sensible à préparer",""))))))</f>
        <v/>
      </c>
      <c r="Q183" s="15" t="n"/>
    </row>
    <row r="184" ht="22" customHeight="1">
      <c r="A184" s="14" t="n"/>
      <c r="B184" s="14" t="n"/>
      <c r="C184" s="14" t="n"/>
      <c r="D184" s="15" t="n"/>
      <c r="E184" s="14" t="n"/>
      <c r="F184" s="16" t="n"/>
      <c r="G184" s="17" t="n"/>
      <c r="H184" s="18" t="n"/>
      <c r="I184" s="4">
        <f>IF(OR(G184="",H184=""),"",ROUND(G184*(1+H184),2))</f>
        <v/>
      </c>
      <c r="J184" s="19" t="n"/>
      <c r="K184" s="16" t="n"/>
      <c r="L184" s="17" t="n"/>
      <c r="M184" s="4">
        <f>IF(A184="","",IF(J184="Annulé",0,MAX(IFERROR(I184,0)-IFERROR(L184,0),0)))</f>
        <v/>
      </c>
      <c r="N184" s="20">
        <f>IF(OR(A184="",F184=""),"",IF(AND(J184="Payé",K184&lt;&gt;""),K184-F184,Paramètres!$B$2-F184))</f>
        <v/>
      </c>
      <c r="O184" s="21">
        <f>IF(OR(A184="",F184="",M184=0),"",IF(F184&lt;Paramètres!$B$2,"En retard",IF(F184&lt;=Paramètres!$B$2+Paramètres!$B$3,"0 à 7 jours",IF(F184&lt;=Paramètres!$B$2+Paramètres!$B$4,"8 à 30 jours",IF(F184&lt;=Paramètres!$B$2+Paramètres!$B$5,"31 à 60 jours","Plus de 60 jours")))))</f>
        <v/>
      </c>
      <c r="P184" s="22">
        <f>IF(A184="","",IF(OR(B184="",C184="",D184="",F184="",G184="",H184="",J184=""),"Données incomplètes",IF(L184&gt;IFERROR(I184,0),"Montant décaissé supérieur au TTC",IF(AND(J184="Payé",M184&gt;Paramètres!$B$7),"Statut payé incohérent",IF(AND(M184&gt;0,F184&lt;Paramètres!$B$2,J184&lt;&gt;"Suspendu"),"Paiement en retard",IF(AND(M184&gt;=Paramètres!$B$6,F184&lt;=Paramètres!$B$2+Paramètres!$B$4),"Montant sensible à préparer",""))))))</f>
        <v/>
      </c>
      <c r="Q184" s="15" t="n"/>
    </row>
    <row r="185" ht="22" customHeight="1">
      <c r="A185" s="14" t="n"/>
      <c r="B185" s="14" t="n"/>
      <c r="C185" s="14" t="n"/>
      <c r="D185" s="15" t="n"/>
      <c r="E185" s="14" t="n"/>
      <c r="F185" s="16" t="n"/>
      <c r="G185" s="17" t="n"/>
      <c r="H185" s="18" t="n"/>
      <c r="I185" s="4">
        <f>IF(OR(G185="",H185=""),"",ROUND(G185*(1+H185),2))</f>
        <v/>
      </c>
      <c r="J185" s="19" t="n"/>
      <c r="K185" s="16" t="n"/>
      <c r="L185" s="17" t="n"/>
      <c r="M185" s="4">
        <f>IF(A185="","",IF(J185="Annulé",0,MAX(IFERROR(I185,0)-IFERROR(L185,0),0)))</f>
        <v/>
      </c>
      <c r="N185" s="20">
        <f>IF(OR(A185="",F185=""),"",IF(AND(J185="Payé",K185&lt;&gt;""),K185-F185,Paramètres!$B$2-F185))</f>
        <v/>
      </c>
      <c r="O185" s="21">
        <f>IF(OR(A185="",F185="",M185=0),"",IF(F185&lt;Paramètres!$B$2,"En retard",IF(F185&lt;=Paramètres!$B$2+Paramètres!$B$3,"0 à 7 jours",IF(F185&lt;=Paramètres!$B$2+Paramètres!$B$4,"8 à 30 jours",IF(F185&lt;=Paramètres!$B$2+Paramètres!$B$5,"31 à 60 jours","Plus de 60 jours")))))</f>
        <v/>
      </c>
      <c r="P185" s="22">
        <f>IF(A185="","",IF(OR(B185="",C185="",D185="",F185="",G185="",H185="",J185=""),"Données incomplètes",IF(L185&gt;IFERROR(I185,0),"Montant décaissé supérieur au TTC",IF(AND(J185="Payé",M185&gt;Paramètres!$B$7),"Statut payé incohérent",IF(AND(M185&gt;0,F185&lt;Paramètres!$B$2,J185&lt;&gt;"Suspendu"),"Paiement en retard",IF(AND(M185&gt;=Paramètres!$B$6,F185&lt;=Paramètres!$B$2+Paramètres!$B$4),"Montant sensible à préparer",""))))))</f>
        <v/>
      </c>
      <c r="Q185" s="15" t="n"/>
    </row>
    <row r="186" ht="22" customHeight="1">
      <c r="A186" s="14" t="n"/>
      <c r="B186" s="14" t="n"/>
      <c r="C186" s="14" t="n"/>
      <c r="D186" s="15" t="n"/>
      <c r="E186" s="14" t="n"/>
      <c r="F186" s="16" t="n"/>
      <c r="G186" s="17" t="n"/>
      <c r="H186" s="18" t="n"/>
      <c r="I186" s="4">
        <f>IF(OR(G186="",H186=""),"",ROUND(G186*(1+H186),2))</f>
        <v/>
      </c>
      <c r="J186" s="19" t="n"/>
      <c r="K186" s="16" t="n"/>
      <c r="L186" s="17" t="n"/>
      <c r="M186" s="4">
        <f>IF(A186="","",IF(J186="Annulé",0,MAX(IFERROR(I186,0)-IFERROR(L186,0),0)))</f>
        <v/>
      </c>
      <c r="N186" s="20">
        <f>IF(OR(A186="",F186=""),"",IF(AND(J186="Payé",K186&lt;&gt;""),K186-F186,Paramètres!$B$2-F186))</f>
        <v/>
      </c>
      <c r="O186" s="21">
        <f>IF(OR(A186="",F186="",M186=0),"",IF(F186&lt;Paramètres!$B$2,"En retard",IF(F186&lt;=Paramètres!$B$2+Paramètres!$B$3,"0 à 7 jours",IF(F186&lt;=Paramètres!$B$2+Paramètres!$B$4,"8 à 30 jours",IF(F186&lt;=Paramètres!$B$2+Paramètres!$B$5,"31 à 60 jours","Plus de 60 jours")))))</f>
        <v/>
      </c>
      <c r="P186" s="22">
        <f>IF(A186="","",IF(OR(B186="",C186="",D186="",F186="",G186="",H186="",J186=""),"Données incomplètes",IF(L186&gt;IFERROR(I186,0),"Montant décaissé supérieur au TTC",IF(AND(J186="Payé",M186&gt;Paramètres!$B$7),"Statut payé incohérent",IF(AND(M186&gt;0,F186&lt;Paramètres!$B$2,J186&lt;&gt;"Suspendu"),"Paiement en retard",IF(AND(M186&gt;=Paramètres!$B$6,F186&lt;=Paramètres!$B$2+Paramètres!$B$4),"Montant sensible à préparer",""))))))</f>
        <v/>
      </c>
      <c r="Q186" s="15" t="n"/>
    </row>
    <row r="187" ht="22" customHeight="1">
      <c r="A187" s="14" t="n"/>
      <c r="B187" s="14" t="n"/>
      <c r="C187" s="14" t="n"/>
      <c r="D187" s="15" t="n"/>
      <c r="E187" s="14" t="n"/>
      <c r="F187" s="16" t="n"/>
      <c r="G187" s="17" t="n"/>
      <c r="H187" s="18" t="n"/>
      <c r="I187" s="4">
        <f>IF(OR(G187="",H187=""),"",ROUND(G187*(1+H187),2))</f>
        <v/>
      </c>
      <c r="J187" s="19" t="n"/>
      <c r="K187" s="16" t="n"/>
      <c r="L187" s="17" t="n"/>
      <c r="M187" s="4">
        <f>IF(A187="","",IF(J187="Annulé",0,MAX(IFERROR(I187,0)-IFERROR(L187,0),0)))</f>
        <v/>
      </c>
      <c r="N187" s="20">
        <f>IF(OR(A187="",F187=""),"",IF(AND(J187="Payé",K187&lt;&gt;""),K187-F187,Paramètres!$B$2-F187))</f>
        <v/>
      </c>
      <c r="O187" s="21">
        <f>IF(OR(A187="",F187="",M187=0),"",IF(F187&lt;Paramètres!$B$2,"En retard",IF(F187&lt;=Paramètres!$B$2+Paramètres!$B$3,"0 à 7 jours",IF(F187&lt;=Paramètres!$B$2+Paramètres!$B$4,"8 à 30 jours",IF(F187&lt;=Paramètres!$B$2+Paramètres!$B$5,"31 à 60 jours","Plus de 60 jours")))))</f>
        <v/>
      </c>
      <c r="P187" s="22">
        <f>IF(A187="","",IF(OR(B187="",C187="",D187="",F187="",G187="",H187="",J187=""),"Données incomplètes",IF(L187&gt;IFERROR(I187,0),"Montant décaissé supérieur au TTC",IF(AND(J187="Payé",M187&gt;Paramètres!$B$7),"Statut payé incohérent",IF(AND(M187&gt;0,F187&lt;Paramètres!$B$2,J187&lt;&gt;"Suspendu"),"Paiement en retard",IF(AND(M187&gt;=Paramètres!$B$6,F187&lt;=Paramètres!$B$2+Paramètres!$B$4),"Montant sensible à préparer",""))))))</f>
        <v/>
      </c>
      <c r="Q187" s="15" t="n"/>
    </row>
    <row r="188" ht="22" customHeight="1">
      <c r="A188" s="14" t="n"/>
      <c r="B188" s="14" t="n"/>
      <c r="C188" s="14" t="n"/>
      <c r="D188" s="15" t="n"/>
      <c r="E188" s="14" t="n"/>
      <c r="F188" s="16" t="n"/>
      <c r="G188" s="17" t="n"/>
      <c r="H188" s="18" t="n"/>
      <c r="I188" s="4">
        <f>IF(OR(G188="",H188=""),"",ROUND(G188*(1+H188),2))</f>
        <v/>
      </c>
      <c r="J188" s="19" t="n"/>
      <c r="K188" s="16" t="n"/>
      <c r="L188" s="17" t="n"/>
      <c r="M188" s="4">
        <f>IF(A188="","",IF(J188="Annulé",0,MAX(IFERROR(I188,0)-IFERROR(L188,0),0)))</f>
        <v/>
      </c>
      <c r="N188" s="20">
        <f>IF(OR(A188="",F188=""),"",IF(AND(J188="Payé",K188&lt;&gt;""),K188-F188,Paramètres!$B$2-F188))</f>
        <v/>
      </c>
      <c r="O188" s="21">
        <f>IF(OR(A188="",F188="",M188=0),"",IF(F188&lt;Paramètres!$B$2,"En retard",IF(F188&lt;=Paramètres!$B$2+Paramètres!$B$3,"0 à 7 jours",IF(F188&lt;=Paramètres!$B$2+Paramètres!$B$4,"8 à 30 jours",IF(F188&lt;=Paramètres!$B$2+Paramètres!$B$5,"31 à 60 jours","Plus de 60 jours")))))</f>
        <v/>
      </c>
      <c r="P188" s="22">
        <f>IF(A188="","",IF(OR(B188="",C188="",D188="",F188="",G188="",H188="",J188=""),"Données incomplètes",IF(L188&gt;IFERROR(I188,0),"Montant décaissé supérieur au TTC",IF(AND(J188="Payé",M188&gt;Paramètres!$B$7),"Statut payé incohérent",IF(AND(M188&gt;0,F188&lt;Paramètres!$B$2,J188&lt;&gt;"Suspendu"),"Paiement en retard",IF(AND(M188&gt;=Paramètres!$B$6,F188&lt;=Paramètres!$B$2+Paramètres!$B$4),"Montant sensible à préparer",""))))))</f>
        <v/>
      </c>
      <c r="Q188" s="15" t="n"/>
    </row>
    <row r="189" ht="22" customHeight="1">
      <c r="A189" s="14" t="n"/>
      <c r="B189" s="14" t="n"/>
      <c r="C189" s="14" t="n"/>
      <c r="D189" s="15" t="n"/>
      <c r="E189" s="14" t="n"/>
      <c r="F189" s="16" t="n"/>
      <c r="G189" s="17" t="n"/>
      <c r="H189" s="18" t="n"/>
      <c r="I189" s="4">
        <f>IF(OR(G189="",H189=""),"",ROUND(G189*(1+H189),2))</f>
        <v/>
      </c>
      <c r="J189" s="19" t="n"/>
      <c r="K189" s="16" t="n"/>
      <c r="L189" s="17" t="n"/>
      <c r="M189" s="4">
        <f>IF(A189="","",IF(J189="Annulé",0,MAX(IFERROR(I189,0)-IFERROR(L189,0),0)))</f>
        <v/>
      </c>
      <c r="N189" s="20">
        <f>IF(OR(A189="",F189=""),"",IF(AND(J189="Payé",K189&lt;&gt;""),K189-F189,Paramètres!$B$2-F189))</f>
        <v/>
      </c>
      <c r="O189" s="21">
        <f>IF(OR(A189="",F189="",M189=0),"",IF(F189&lt;Paramètres!$B$2,"En retard",IF(F189&lt;=Paramètres!$B$2+Paramètres!$B$3,"0 à 7 jours",IF(F189&lt;=Paramètres!$B$2+Paramètres!$B$4,"8 à 30 jours",IF(F189&lt;=Paramètres!$B$2+Paramètres!$B$5,"31 à 60 jours","Plus de 60 jours")))))</f>
        <v/>
      </c>
      <c r="P189" s="22">
        <f>IF(A189="","",IF(OR(B189="",C189="",D189="",F189="",G189="",H189="",J189=""),"Données incomplètes",IF(L189&gt;IFERROR(I189,0),"Montant décaissé supérieur au TTC",IF(AND(J189="Payé",M189&gt;Paramètres!$B$7),"Statut payé incohérent",IF(AND(M189&gt;0,F189&lt;Paramètres!$B$2,J189&lt;&gt;"Suspendu"),"Paiement en retard",IF(AND(M189&gt;=Paramètres!$B$6,F189&lt;=Paramètres!$B$2+Paramètres!$B$4),"Montant sensible à préparer",""))))))</f>
        <v/>
      </c>
      <c r="Q189" s="15" t="n"/>
    </row>
    <row r="190" ht="22" customHeight="1">
      <c r="A190" s="14" t="n"/>
      <c r="B190" s="14" t="n"/>
      <c r="C190" s="14" t="n"/>
      <c r="D190" s="15" t="n"/>
      <c r="E190" s="14" t="n"/>
      <c r="F190" s="16" t="n"/>
      <c r="G190" s="17" t="n"/>
      <c r="H190" s="18" t="n"/>
      <c r="I190" s="4">
        <f>IF(OR(G190="",H190=""),"",ROUND(G190*(1+H190),2))</f>
        <v/>
      </c>
      <c r="J190" s="19" t="n"/>
      <c r="K190" s="16" t="n"/>
      <c r="L190" s="17" t="n"/>
      <c r="M190" s="4">
        <f>IF(A190="","",IF(J190="Annulé",0,MAX(IFERROR(I190,0)-IFERROR(L190,0),0)))</f>
        <v/>
      </c>
      <c r="N190" s="20">
        <f>IF(OR(A190="",F190=""),"",IF(AND(J190="Payé",K190&lt;&gt;""),K190-F190,Paramètres!$B$2-F190))</f>
        <v/>
      </c>
      <c r="O190" s="21">
        <f>IF(OR(A190="",F190="",M190=0),"",IF(F190&lt;Paramètres!$B$2,"En retard",IF(F190&lt;=Paramètres!$B$2+Paramètres!$B$3,"0 à 7 jours",IF(F190&lt;=Paramètres!$B$2+Paramètres!$B$4,"8 à 30 jours",IF(F190&lt;=Paramètres!$B$2+Paramètres!$B$5,"31 à 60 jours","Plus de 60 jours")))))</f>
        <v/>
      </c>
      <c r="P190" s="22">
        <f>IF(A190="","",IF(OR(B190="",C190="",D190="",F190="",G190="",H190="",J190=""),"Données incomplètes",IF(L190&gt;IFERROR(I190,0),"Montant décaissé supérieur au TTC",IF(AND(J190="Payé",M190&gt;Paramètres!$B$7),"Statut payé incohérent",IF(AND(M190&gt;0,F190&lt;Paramètres!$B$2,J190&lt;&gt;"Suspendu"),"Paiement en retard",IF(AND(M190&gt;=Paramètres!$B$6,F190&lt;=Paramètres!$B$2+Paramètres!$B$4),"Montant sensible à préparer",""))))))</f>
        <v/>
      </c>
      <c r="Q190" s="15" t="n"/>
    </row>
    <row r="191" ht="22" customHeight="1">
      <c r="A191" s="14" t="n"/>
      <c r="B191" s="14" t="n"/>
      <c r="C191" s="14" t="n"/>
      <c r="D191" s="15" t="n"/>
      <c r="E191" s="14" t="n"/>
      <c r="F191" s="16" t="n"/>
      <c r="G191" s="17" t="n"/>
      <c r="H191" s="18" t="n"/>
      <c r="I191" s="4">
        <f>IF(OR(G191="",H191=""),"",ROUND(G191*(1+H191),2))</f>
        <v/>
      </c>
      <c r="J191" s="19" t="n"/>
      <c r="K191" s="16" t="n"/>
      <c r="L191" s="17" t="n"/>
      <c r="M191" s="4">
        <f>IF(A191="","",IF(J191="Annulé",0,MAX(IFERROR(I191,0)-IFERROR(L191,0),0)))</f>
        <v/>
      </c>
      <c r="N191" s="20">
        <f>IF(OR(A191="",F191=""),"",IF(AND(J191="Payé",K191&lt;&gt;""),K191-F191,Paramètres!$B$2-F191))</f>
        <v/>
      </c>
      <c r="O191" s="21">
        <f>IF(OR(A191="",F191="",M191=0),"",IF(F191&lt;Paramètres!$B$2,"En retard",IF(F191&lt;=Paramètres!$B$2+Paramètres!$B$3,"0 à 7 jours",IF(F191&lt;=Paramètres!$B$2+Paramètres!$B$4,"8 à 30 jours",IF(F191&lt;=Paramètres!$B$2+Paramètres!$B$5,"31 à 60 jours","Plus de 60 jours")))))</f>
        <v/>
      </c>
      <c r="P191" s="22">
        <f>IF(A191="","",IF(OR(B191="",C191="",D191="",F191="",G191="",H191="",J191=""),"Données incomplètes",IF(L191&gt;IFERROR(I191,0),"Montant décaissé supérieur au TTC",IF(AND(J191="Payé",M191&gt;Paramètres!$B$7),"Statut payé incohérent",IF(AND(M191&gt;0,F191&lt;Paramètres!$B$2,J191&lt;&gt;"Suspendu"),"Paiement en retard",IF(AND(M191&gt;=Paramètres!$B$6,F191&lt;=Paramètres!$B$2+Paramètres!$B$4),"Montant sensible à préparer",""))))))</f>
        <v/>
      </c>
      <c r="Q191" s="15" t="n"/>
    </row>
    <row r="192" ht="22" customHeight="1">
      <c r="A192" s="14" t="n"/>
      <c r="B192" s="14" t="n"/>
      <c r="C192" s="14" t="n"/>
      <c r="D192" s="15" t="n"/>
      <c r="E192" s="14" t="n"/>
      <c r="F192" s="16" t="n"/>
      <c r="G192" s="17" t="n"/>
      <c r="H192" s="18" t="n"/>
      <c r="I192" s="4">
        <f>IF(OR(G192="",H192=""),"",ROUND(G192*(1+H192),2))</f>
        <v/>
      </c>
      <c r="J192" s="19" t="n"/>
      <c r="K192" s="16" t="n"/>
      <c r="L192" s="17" t="n"/>
      <c r="M192" s="4">
        <f>IF(A192="","",IF(J192="Annulé",0,MAX(IFERROR(I192,0)-IFERROR(L192,0),0)))</f>
        <v/>
      </c>
      <c r="N192" s="20">
        <f>IF(OR(A192="",F192=""),"",IF(AND(J192="Payé",K192&lt;&gt;""),K192-F192,Paramètres!$B$2-F192))</f>
        <v/>
      </c>
      <c r="O192" s="21">
        <f>IF(OR(A192="",F192="",M192=0),"",IF(F192&lt;Paramètres!$B$2,"En retard",IF(F192&lt;=Paramètres!$B$2+Paramètres!$B$3,"0 à 7 jours",IF(F192&lt;=Paramètres!$B$2+Paramètres!$B$4,"8 à 30 jours",IF(F192&lt;=Paramètres!$B$2+Paramètres!$B$5,"31 à 60 jours","Plus de 60 jours")))))</f>
        <v/>
      </c>
      <c r="P192" s="22">
        <f>IF(A192="","",IF(OR(B192="",C192="",D192="",F192="",G192="",H192="",J192=""),"Données incomplètes",IF(L192&gt;IFERROR(I192,0),"Montant décaissé supérieur au TTC",IF(AND(J192="Payé",M192&gt;Paramètres!$B$7),"Statut payé incohérent",IF(AND(M192&gt;0,F192&lt;Paramètres!$B$2,J192&lt;&gt;"Suspendu"),"Paiement en retard",IF(AND(M192&gt;=Paramètres!$B$6,F192&lt;=Paramètres!$B$2+Paramètres!$B$4),"Montant sensible à préparer",""))))))</f>
        <v/>
      </c>
      <c r="Q192" s="15" t="n"/>
    </row>
    <row r="193" ht="22" customHeight="1">
      <c r="A193" s="14" t="n"/>
      <c r="B193" s="14" t="n"/>
      <c r="C193" s="14" t="n"/>
      <c r="D193" s="15" t="n"/>
      <c r="E193" s="14" t="n"/>
      <c r="F193" s="16" t="n"/>
      <c r="G193" s="17" t="n"/>
      <c r="H193" s="18" t="n"/>
      <c r="I193" s="4">
        <f>IF(OR(G193="",H193=""),"",ROUND(G193*(1+H193),2))</f>
        <v/>
      </c>
      <c r="J193" s="19" t="n"/>
      <c r="K193" s="16" t="n"/>
      <c r="L193" s="17" t="n"/>
      <c r="M193" s="4">
        <f>IF(A193="","",IF(J193="Annulé",0,MAX(IFERROR(I193,0)-IFERROR(L193,0),0)))</f>
        <v/>
      </c>
      <c r="N193" s="20">
        <f>IF(OR(A193="",F193=""),"",IF(AND(J193="Payé",K193&lt;&gt;""),K193-F193,Paramètres!$B$2-F193))</f>
        <v/>
      </c>
      <c r="O193" s="21">
        <f>IF(OR(A193="",F193="",M193=0),"",IF(F193&lt;Paramètres!$B$2,"En retard",IF(F193&lt;=Paramètres!$B$2+Paramètres!$B$3,"0 à 7 jours",IF(F193&lt;=Paramètres!$B$2+Paramètres!$B$4,"8 à 30 jours",IF(F193&lt;=Paramètres!$B$2+Paramètres!$B$5,"31 à 60 jours","Plus de 60 jours")))))</f>
        <v/>
      </c>
      <c r="P193" s="22">
        <f>IF(A193="","",IF(OR(B193="",C193="",D193="",F193="",G193="",H193="",J193=""),"Données incomplètes",IF(L193&gt;IFERROR(I193,0),"Montant décaissé supérieur au TTC",IF(AND(J193="Payé",M193&gt;Paramètres!$B$7),"Statut payé incohérent",IF(AND(M193&gt;0,F193&lt;Paramètres!$B$2,J193&lt;&gt;"Suspendu"),"Paiement en retard",IF(AND(M193&gt;=Paramètres!$B$6,F193&lt;=Paramètres!$B$2+Paramètres!$B$4),"Montant sensible à préparer",""))))))</f>
        <v/>
      </c>
      <c r="Q193" s="15" t="n"/>
    </row>
    <row r="194" ht="22" customHeight="1">
      <c r="A194" s="14" t="n"/>
      <c r="B194" s="14" t="n"/>
      <c r="C194" s="14" t="n"/>
      <c r="D194" s="15" t="n"/>
      <c r="E194" s="14" t="n"/>
      <c r="F194" s="16" t="n"/>
      <c r="G194" s="17" t="n"/>
      <c r="H194" s="18" t="n"/>
      <c r="I194" s="4">
        <f>IF(OR(G194="",H194=""),"",ROUND(G194*(1+H194),2))</f>
        <v/>
      </c>
      <c r="J194" s="19" t="n"/>
      <c r="K194" s="16" t="n"/>
      <c r="L194" s="17" t="n"/>
      <c r="M194" s="4">
        <f>IF(A194="","",IF(J194="Annulé",0,MAX(IFERROR(I194,0)-IFERROR(L194,0),0)))</f>
        <v/>
      </c>
      <c r="N194" s="20">
        <f>IF(OR(A194="",F194=""),"",IF(AND(J194="Payé",K194&lt;&gt;""),K194-F194,Paramètres!$B$2-F194))</f>
        <v/>
      </c>
      <c r="O194" s="21">
        <f>IF(OR(A194="",F194="",M194=0),"",IF(F194&lt;Paramètres!$B$2,"En retard",IF(F194&lt;=Paramètres!$B$2+Paramètres!$B$3,"0 à 7 jours",IF(F194&lt;=Paramètres!$B$2+Paramètres!$B$4,"8 à 30 jours",IF(F194&lt;=Paramètres!$B$2+Paramètres!$B$5,"31 à 60 jours","Plus de 60 jours")))))</f>
        <v/>
      </c>
      <c r="P194" s="22">
        <f>IF(A194="","",IF(OR(B194="",C194="",D194="",F194="",G194="",H194="",J194=""),"Données incomplètes",IF(L194&gt;IFERROR(I194,0),"Montant décaissé supérieur au TTC",IF(AND(J194="Payé",M194&gt;Paramètres!$B$7),"Statut payé incohérent",IF(AND(M194&gt;0,F194&lt;Paramètres!$B$2,J194&lt;&gt;"Suspendu"),"Paiement en retard",IF(AND(M194&gt;=Paramètres!$B$6,F194&lt;=Paramètres!$B$2+Paramètres!$B$4),"Montant sensible à préparer",""))))))</f>
        <v/>
      </c>
      <c r="Q194" s="15" t="n"/>
    </row>
    <row r="195" ht="22" customHeight="1">
      <c r="A195" s="14" t="n"/>
      <c r="B195" s="14" t="n"/>
      <c r="C195" s="14" t="n"/>
      <c r="D195" s="15" t="n"/>
      <c r="E195" s="14" t="n"/>
      <c r="F195" s="16" t="n"/>
      <c r="G195" s="17" t="n"/>
      <c r="H195" s="18" t="n"/>
      <c r="I195" s="4">
        <f>IF(OR(G195="",H195=""),"",ROUND(G195*(1+H195),2))</f>
        <v/>
      </c>
      <c r="J195" s="19" t="n"/>
      <c r="K195" s="16" t="n"/>
      <c r="L195" s="17" t="n"/>
      <c r="M195" s="4">
        <f>IF(A195="","",IF(J195="Annulé",0,MAX(IFERROR(I195,0)-IFERROR(L195,0),0)))</f>
        <v/>
      </c>
      <c r="N195" s="20">
        <f>IF(OR(A195="",F195=""),"",IF(AND(J195="Payé",K195&lt;&gt;""),K195-F195,Paramètres!$B$2-F195))</f>
        <v/>
      </c>
      <c r="O195" s="21">
        <f>IF(OR(A195="",F195="",M195=0),"",IF(F195&lt;Paramètres!$B$2,"En retard",IF(F195&lt;=Paramètres!$B$2+Paramètres!$B$3,"0 à 7 jours",IF(F195&lt;=Paramètres!$B$2+Paramètres!$B$4,"8 à 30 jours",IF(F195&lt;=Paramètres!$B$2+Paramètres!$B$5,"31 à 60 jours","Plus de 60 jours")))))</f>
        <v/>
      </c>
      <c r="P195" s="22">
        <f>IF(A195="","",IF(OR(B195="",C195="",D195="",F195="",G195="",H195="",J195=""),"Données incomplètes",IF(L195&gt;IFERROR(I195,0),"Montant décaissé supérieur au TTC",IF(AND(J195="Payé",M195&gt;Paramètres!$B$7),"Statut payé incohérent",IF(AND(M195&gt;0,F195&lt;Paramètres!$B$2,J195&lt;&gt;"Suspendu"),"Paiement en retard",IF(AND(M195&gt;=Paramètres!$B$6,F195&lt;=Paramètres!$B$2+Paramètres!$B$4),"Montant sensible à préparer",""))))))</f>
        <v/>
      </c>
      <c r="Q195" s="15" t="n"/>
    </row>
    <row r="196" ht="22" customHeight="1">
      <c r="A196" s="14" t="n"/>
      <c r="B196" s="14" t="n"/>
      <c r="C196" s="14" t="n"/>
      <c r="D196" s="15" t="n"/>
      <c r="E196" s="14" t="n"/>
      <c r="F196" s="16" t="n"/>
      <c r="G196" s="17" t="n"/>
      <c r="H196" s="18" t="n"/>
      <c r="I196" s="4">
        <f>IF(OR(G196="",H196=""),"",ROUND(G196*(1+H196),2))</f>
        <v/>
      </c>
      <c r="J196" s="19" t="n"/>
      <c r="K196" s="16" t="n"/>
      <c r="L196" s="17" t="n"/>
      <c r="M196" s="4">
        <f>IF(A196="","",IF(J196="Annulé",0,MAX(IFERROR(I196,0)-IFERROR(L196,0),0)))</f>
        <v/>
      </c>
      <c r="N196" s="20">
        <f>IF(OR(A196="",F196=""),"",IF(AND(J196="Payé",K196&lt;&gt;""),K196-F196,Paramètres!$B$2-F196))</f>
        <v/>
      </c>
      <c r="O196" s="21">
        <f>IF(OR(A196="",F196="",M196=0),"",IF(F196&lt;Paramètres!$B$2,"En retard",IF(F196&lt;=Paramètres!$B$2+Paramètres!$B$3,"0 à 7 jours",IF(F196&lt;=Paramètres!$B$2+Paramètres!$B$4,"8 à 30 jours",IF(F196&lt;=Paramètres!$B$2+Paramètres!$B$5,"31 à 60 jours","Plus de 60 jours")))))</f>
        <v/>
      </c>
      <c r="P196" s="22">
        <f>IF(A196="","",IF(OR(B196="",C196="",D196="",F196="",G196="",H196="",J196=""),"Données incomplètes",IF(L196&gt;IFERROR(I196,0),"Montant décaissé supérieur au TTC",IF(AND(J196="Payé",M196&gt;Paramètres!$B$7),"Statut payé incohérent",IF(AND(M196&gt;0,F196&lt;Paramètres!$B$2,J196&lt;&gt;"Suspendu"),"Paiement en retard",IF(AND(M196&gt;=Paramètres!$B$6,F196&lt;=Paramètres!$B$2+Paramètres!$B$4),"Montant sensible à préparer",""))))))</f>
        <v/>
      </c>
      <c r="Q196" s="15" t="n"/>
    </row>
    <row r="197" ht="22" customHeight="1">
      <c r="A197" s="14" t="n"/>
      <c r="B197" s="14" t="n"/>
      <c r="C197" s="14" t="n"/>
      <c r="D197" s="15" t="n"/>
      <c r="E197" s="14" t="n"/>
      <c r="F197" s="16" t="n"/>
      <c r="G197" s="17" t="n"/>
      <c r="H197" s="18" t="n"/>
      <c r="I197" s="4">
        <f>IF(OR(G197="",H197=""),"",ROUND(G197*(1+H197),2))</f>
        <v/>
      </c>
      <c r="J197" s="19" t="n"/>
      <c r="K197" s="16" t="n"/>
      <c r="L197" s="17" t="n"/>
      <c r="M197" s="4">
        <f>IF(A197="","",IF(J197="Annulé",0,MAX(IFERROR(I197,0)-IFERROR(L197,0),0)))</f>
        <v/>
      </c>
      <c r="N197" s="20">
        <f>IF(OR(A197="",F197=""),"",IF(AND(J197="Payé",K197&lt;&gt;""),K197-F197,Paramètres!$B$2-F197))</f>
        <v/>
      </c>
      <c r="O197" s="21">
        <f>IF(OR(A197="",F197="",M197=0),"",IF(F197&lt;Paramètres!$B$2,"En retard",IF(F197&lt;=Paramètres!$B$2+Paramètres!$B$3,"0 à 7 jours",IF(F197&lt;=Paramètres!$B$2+Paramètres!$B$4,"8 à 30 jours",IF(F197&lt;=Paramètres!$B$2+Paramètres!$B$5,"31 à 60 jours","Plus de 60 jours")))))</f>
        <v/>
      </c>
      <c r="P197" s="22">
        <f>IF(A197="","",IF(OR(B197="",C197="",D197="",F197="",G197="",H197="",J197=""),"Données incomplètes",IF(L197&gt;IFERROR(I197,0),"Montant décaissé supérieur au TTC",IF(AND(J197="Payé",M197&gt;Paramètres!$B$7),"Statut payé incohérent",IF(AND(M197&gt;0,F197&lt;Paramètres!$B$2,J197&lt;&gt;"Suspendu"),"Paiement en retard",IF(AND(M197&gt;=Paramètres!$B$6,F197&lt;=Paramètres!$B$2+Paramètres!$B$4),"Montant sensible à préparer",""))))))</f>
        <v/>
      </c>
      <c r="Q197" s="15" t="n"/>
    </row>
    <row r="198" ht="22" customHeight="1">
      <c r="A198" s="14" t="n"/>
      <c r="B198" s="14" t="n"/>
      <c r="C198" s="14" t="n"/>
      <c r="D198" s="15" t="n"/>
      <c r="E198" s="14" t="n"/>
      <c r="F198" s="16" t="n"/>
      <c r="G198" s="17" t="n"/>
      <c r="H198" s="18" t="n"/>
      <c r="I198" s="4">
        <f>IF(OR(G198="",H198=""),"",ROUND(G198*(1+H198),2))</f>
        <v/>
      </c>
      <c r="J198" s="19" t="n"/>
      <c r="K198" s="16" t="n"/>
      <c r="L198" s="17" t="n"/>
      <c r="M198" s="4">
        <f>IF(A198="","",IF(J198="Annulé",0,MAX(IFERROR(I198,0)-IFERROR(L198,0),0)))</f>
        <v/>
      </c>
      <c r="N198" s="20">
        <f>IF(OR(A198="",F198=""),"",IF(AND(J198="Payé",K198&lt;&gt;""),K198-F198,Paramètres!$B$2-F198))</f>
        <v/>
      </c>
      <c r="O198" s="21">
        <f>IF(OR(A198="",F198="",M198=0),"",IF(F198&lt;Paramètres!$B$2,"En retard",IF(F198&lt;=Paramètres!$B$2+Paramètres!$B$3,"0 à 7 jours",IF(F198&lt;=Paramètres!$B$2+Paramètres!$B$4,"8 à 30 jours",IF(F198&lt;=Paramètres!$B$2+Paramètres!$B$5,"31 à 60 jours","Plus de 60 jours")))))</f>
        <v/>
      </c>
      <c r="P198" s="22">
        <f>IF(A198="","",IF(OR(B198="",C198="",D198="",F198="",G198="",H198="",J198=""),"Données incomplètes",IF(L198&gt;IFERROR(I198,0),"Montant décaissé supérieur au TTC",IF(AND(J198="Payé",M198&gt;Paramètres!$B$7),"Statut payé incohérent",IF(AND(M198&gt;0,F198&lt;Paramètres!$B$2,J198&lt;&gt;"Suspendu"),"Paiement en retard",IF(AND(M198&gt;=Paramètres!$B$6,F198&lt;=Paramètres!$B$2+Paramètres!$B$4),"Montant sensible à préparer",""))))))</f>
        <v/>
      </c>
      <c r="Q198" s="15" t="n"/>
    </row>
    <row r="199" ht="22" customHeight="1">
      <c r="A199" s="14" t="n"/>
      <c r="B199" s="14" t="n"/>
      <c r="C199" s="14" t="n"/>
      <c r="D199" s="15" t="n"/>
      <c r="E199" s="14" t="n"/>
      <c r="F199" s="16" t="n"/>
      <c r="G199" s="17" t="n"/>
      <c r="H199" s="18" t="n"/>
      <c r="I199" s="4">
        <f>IF(OR(G199="",H199=""),"",ROUND(G199*(1+H199),2))</f>
        <v/>
      </c>
      <c r="J199" s="19" t="n"/>
      <c r="K199" s="16" t="n"/>
      <c r="L199" s="17" t="n"/>
      <c r="M199" s="4">
        <f>IF(A199="","",IF(J199="Annulé",0,MAX(IFERROR(I199,0)-IFERROR(L199,0),0)))</f>
        <v/>
      </c>
      <c r="N199" s="20">
        <f>IF(OR(A199="",F199=""),"",IF(AND(J199="Payé",K199&lt;&gt;""),K199-F199,Paramètres!$B$2-F199))</f>
        <v/>
      </c>
      <c r="O199" s="21">
        <f>IF(OR(A199="",F199="",M199=0),"",IF(F199&lt;Paramètres!$B$2,"En retard",IF(F199&lt;=Paramètres!$B$2+Paramètres!$B$3,"0 à 7 jours",IF(F199&lt;=Paramètres!$B$2+Paramètres!$B$4,"8 à 30 jours",IF(F199&lt;=Paramètres!$B$2+Paramètres!$B$5,"31 à 60 jours","Plus de 60 jours")))))</f>
        <v/>
      </c>
      <c r="P199" s="22">
        <f>IF(A199="","",IF(OR(B199="",C199="",D199="",F199="",G199="",H199="",J199=""),"Données incomplètes",IF(L199&gt;IFERROR(I199,0),"Montant décaissé supérieur au TTC",IF(AND(J199="Payé",M199&gt;Paramètres!$B$7),"Statut payé incohérent",IF(AND(M199&gt;0,F199&lt;Paramètres!$B$2,J199&lt;&gt;"Suspendu"),"Paiement en retard",IF(AND(M199&gt;=Paramètres!$B$6,F199&lt;=Paramètres!$B$2+Paramètres!$B$4),"Montant sensible à préparer",""))))))</f>
        <v/>
      </c>
      <c r="Q199" s="15" t="n"/>
    </row>
    <row r="200" ht="22" customHeight="1">
      <c r="A200" s="14" t="n"/>
      <c r="B200" s="14" t="n"/>
      <c r="C200" s="14" t="n"/>
      <c r="D200" s="15" t="n"/>
      <c r="E200" s="14" t="n"/>
      <c r="F200" s="16" t="n"/>
      <c r="G200" s="17" t="n"/>
      <c r="H200" s="18" t="n"/>
      <c r="I200" s="4">
        <f>IF(OR(G200="",H200=""),"",ROUND(G200*(1+H200),2))</f>
        <v/>
      </c>
      <c r="J200" s="19" t="n"/>
      <c r="K200" s="16" t="n"/>
      <c r="L200" s="17" t="n"/>
      <c r="M200" s="4">
        <f>IF(A200="","",IF(J200="Annulé",0,MAX(IFERROR(I200,0)-IFERROR(L200,0),0)))</f>
        <v/>
      </c>
      <c r="N200" s="20">
        <f>IF(OR(A200="",F200=""),"",IF(AND(J200="Payé",K200&lt;&gt;""),K200-F200,Paramètres!$B$2-F200))</f>
        <v/>
      </c>
      <c r="O200" s="21">
        <f>IF(OR(A200="",F200="",M200=0),"",IF(F200&lt;Paramètres!$B$2,"En retard",IF(F200&lt;=Paramètres!$B$2+Paramètres!$B$3,"0 à 7 jours",IF(F200&lt;=Paramètres!$B$2+Paramètres!$B$4,"8 à 30 jours",IF(F200&lt;=Paramètres!$B$2+Paramètres!$B$5,"31 à 60 jours","Plus de 60 jours")))))</f>
        <v/>
      </c>
      <c r="P200" s="22">
        <f>IF(A200="","",IF(OR(B200="",C200="",D200="",F200="",G200="",H200="",J200=""),"Données incomplètes",IF(L200&gt;IFERROR(I200,0),"Montant décaissé supérieur au TTC",IF(AND(J200="Payé",M200&gt;Paramètres!$B$7),"Statut payé incohérent",IF(AND(M200&gt;0,F200&lt;Paramètres!$B$2,J200&lt;&gt;"Suspendu"),"Paiement en retard",IF(AND(M200&gt;=Paramètres!$B$6,F200&lt;=Paramètres!$B$2+Paramètres!$B$4),"Montant sensible à préparer",""))))))</f>
        <v/>
      </c>
      <c r="Q200" s="15" t="n"/>
    </row>
    <row r="201" ht="22" customHeight="1">
      <c r="A201" s="14" t="n"/>
      <c r="B201" s="14" t="n"/>
      <c r="C201" s="14" t="n"/>
      <c r="D201" s="15" t="n"/>
      <c r="E201" s="14" t="n"/>
      <c r="F201" s="16" t="n"/>
      <c r="G201" s="17" t="n"/>
      <c r="H201" s="18" t="n"/>
      <c r="I201" s="4">
        <f>IF(OR(G201="",H201=""),"",ROUND(G201*(1+H201),2))</f>
        <v/>
      </c>
      <c r="J201" s="19" t="n"/>
      <c r="K201" s="16" t="n"/>
      <c r="L201" s="17" t="n"/>
      <c r="M201" s="4">
        <f>IF(A201="","",IF(J201="Annulé",0,MAX(IFERROR(I201,0)-IFERROR(L201,0),0)))</f>
        <v/>
      </c>
      <c r="N201" s="20">
        <f>IF(OR(A201="",F201=""),"",IF(AND(J201="Payé",K201&lt;&gt;""),K201-F201,Paramètres!$B$2-F201))</f>
        <v/>
      </c>
      <c r="O201" s="21">
        <f>IF(OR(A201="",F201="",M201=0),"",IF(F201&lt;Paramètres!$B$2,"En retard",IF(F201&lt;=Paramètres!$B$2+Paramètres!$B$3,"0 à 7 jours",IF(F201&lt;=Paramètres!$B$2+Paramètres!$B$4,"8 à 30 jours",IF(F201&lt;=Paramètres!$B$2+Paramètres!$B$5,"31 à 60 jours","Plus de 60 jours")))))</f>
        <v/>
      </c>
      <c r="P201" s="22">
        <f>IF(A201="","",IF(OR(B201="",C201="",D201="",F201="",G201="",H201="",J201=""),"Données incomplètes",IF(L201&gt;IFERROR(I201,0),"Montant décaissé supérieur au TTC",IF(AND(J201="Payé",M201&gt;Paramètres!$B$7),"Statut payé incohérent",IF(AND(M201&gt;0,F201&lt;Paramètres!$B$2,J201&lt;&gt;"Suspendu"),"Paiement en retard",IF(AND(M201&gt;=Paramètres!$B$6,F201&lt;=Paramètres!$B$2+Paramètres!$B$4),"Montant sensible à préparer",""))))))</f>
        <v/>
      </c>
      <c r="Q201" s="15" t="n"/>
    </row>
  </sheetData>
  <autoFilter ref="A1:Q201"/>
  <conditionalFormatting sqref="A2:A201">
    <cfRule type="expression" priority="1" dxfId="0" stopIfTrue="1">
      <formula>AND($A2&lt;&gt;"",COUNTIF($A$2:$A$201,$A2)&gt;1)</formula>
    </cfRule>
  </conditionalFormatting>
  <conditionalFormatting sqref="A2:Q201">
    <cfRule type="expression" priority="2" dxfId="3" stopIfTrue="1">
      <formula>$J2="Annulé"</formula>
    </cfRule>
    <cfRule type="expression" priority="3" dxfId="4" stopIfTrue="1">
      <formula>AND($J2="Payé",$M2&lt;=Paramètres!$B$7)</formula>
    </cfRule>
  </conditionalFormatting>
  <conditionalFormatting sqref="O2:O201">
    <cfRule type="expression" priority="4" dxfId="0" stopIfTrue="1">
      <formula>$O2="En retard"</formula>
    </cfRule>
    <cfRule type="expression" priority="5" dxfId="1" stopIfTrue="1">
      <formula>$O2="0 à 7 jours"</formula>
    </cfRule>
    <cfRule type="expression" priority="6" dxfId="2" stopIfTrue="1">
      <formula>$O2="8 à 30 jours"</formula>
    </cfRule>
  </conditionalFormatting>
  <conditionalFormatting sqref="P2:P201">
    <cfRule type="expression" priority="7" dxfId="0" stopIfTrue="1">
      <formula>AND($P2&lt;&gt;"",$P2&lt;&gt;"Montant sensible à préparer")</formula>
    </cfRule>
    <cfRule type="expression" priority="8" dxfId="1" stopIfTrue="1">
      <formula>$P2="Montant sensible à préparer"</formula>
    </cfRule>
  </conditionalFormatting>
  <dataValidations count="8">
    <dataValidation sqref="A2:A201" showErrorMessage="1" showInputMessage="1" allowBlank="1" errorTitle="Identifiant non valide" error="L’identifiant doit être unique dans l’échéancier." promptTitle="ID paiement" prompt="Saisir un identifiant unique, par exemple DC-011." type="custom">
      <formula1>=OR(A2="",COUNTIF($A$2:$A$201,A2)=1)</formula1>
    </dataValidation>
    <dataValidation sqref="B2:B201" showErrorMessage="1" showInputMessage="1" allowBlank="1" errorTitle="Fournisseur non valide" error="Sélectionner un fournisseur présent dans la feuille Listes." type="list">
      <formula1>=INDIRECT("'Listes'!$A$2:$A$101")</formula1>
    </dataValidation>
    <dataValidation sqref="C2:C201" showErrorMessage="1" showInputMessage="1" allowBlank="1" errorTitle="Lot non valide" error="Sélectionner un lot présent dans la feuille Listes." type="list">
      <formula1>=INDIRECT("'Listes'!$B$2:$B$101")</formula1>
    </dataValidation>
    <dataValidation sqref="F2:F201 K2:K201" showErrorMessage="1" showInputMessage="1" allowBlank="1" errorTitle="Date non valide" error="Saisir une date comprise entre le 01/01/2020 et le 31/12/2100." type="date" operator="between">
      <formula1>DATE(2020,1,1)</formula1>
      <formula2>DATE(2100,12,31)</formula2>
    </dataValidation>
    <dataValidation sqref="G2:G201" showErrorMessage="1" showInputMessage="1" allowBlank="1" errorTitle="Montant HT non valide" error="Saisir un montant compris entre 0,00 € et 10 000 000,00 €." type="decimal" operator="between">
      <formula1>0</formula1>
      <formula2>10000000</formula2>
    </dataValidation>
    <dataValidation sqref="H2:H201" showErrorMessage="1" showInputMessage="1" allowBlank="1" errorTitle="Taux non valide" error="Sélectionner un taux de TVA présent dans la feuille Listes." type="list">
      <formula1>=INDIRECT("'Listes'!$C$2:$C$101")</formula1>
    </dataValidation>
    <dataValidation sqref="J2:J201" showErrorMessage="1" showInputMessage="1" allowBlank="1" errorTitle="Statut non valide" error="Sélectionner un statut présent dans la feuille Listes." type="list">
      <formula1>=INDIRECT("'Listes'!$D$2:$D$101")</formula1>
    </dataValidation>
    <dataValidation sqref="L2:L201" showErrorMessage="1" showInputMessage="1" allowBlank="1" errorTitle="Décaissement non valide" error="Le montant décaissé doit être positif et inférieur ou égal au montant TTC." type="custom">
      <formula1>=OR(L2="",AND(L2&gt;=0,L2&lt;=I2))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C19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5" customWidth="1" min="2" max="2"/>
    <col width="66" customWidth="1" min="3" max="3"/>
  </cols>
  <sheetData>
    <row r="1" ht="28" customHeight="1">
      <c r="A1" s="1" t="inlineStr">
        <is>
          <t>Paramètres modifiables</t>
        </is>
      </c>
      <c r="B1" s="11" t="n"/>
      <c r="C1" s="12" t="n"/>
    </row>
    <row r="2" ht="26" customHeight="1">
      <c r="A2" s="2" t="inlineStr">
        <is>
          <t>Date de situation</t>
        </is>
      </c>
      <c r="B2" s="23" t="n">
        <v>46272</v>
      </c>
      <c r="C2" s="24" t="inlineStr">
        <is>
          <t>Date utilisée pour classer les échéances.</t>
        </is>
      </c>
    </row>
    <row r="3" ht="26" customHeight="1">
      <c r="A3" s="2" t="inlineStr">
        <is>
          <t>Horizon urgent</t>
        </is>
      </c>
      <c r="B3" s="25" t="n">
        <v>7</v>
      </c>
      <c r="C3" s="24" t="inlineStr">
        <is>
          <t>Nombre de jours inclus dans l’horizon urgent.</t>
        </is>
      </c>
    </row>
    <row r="4" ht="26" customHeight="1">
      <c r="A4" s="2" t="inlineStr">
        <is>
          <t>Horizon court terme</t>
        </is>
      </c>
      <c r="B4" s="25" t="n">
        <v>30</v>
      </c>
      <c r="C4" s="24" t="inlineStr">
        <is>
          <t>Limite de l’horizon court terme, en jours.</t>
        </is>
      </c>
    </row>
    <row r="5" ht="26" customHeight="1">
      <c r="A5" s="2" t="inlineStr">
        <is>
          <t>Horizon moyen terme</t>
        </is>
      </c>
      <c r="B5" s="25" t="n">
        <v>60</v>
      </c>
      <c r="C5" s="24" t="inlineStr">
        <is>
          <t>Limite de l’horizon moyen terme, en jours.</t>
        </is>
      </c>
    </row>
    <row r="6" ht="26" customHeight="1">
      <c r="A6" s="2" t="inlineStr">
        <is>
          <t>Seuil montant sensible</t>
        </is>
      </c>
      <c r="B6" s="17" t="n">
        <v>25000</v>
      </c>
      <c r="C6" s="24" t="inlineStr">
        <is>
          <t>Seuil interne modifiable de préparation renforcée.</t>
        </is>
      </c>
    </row>
    <row r="7" ht="26" customHeight="1">
      <c r="A7" s="2" t="inlineStr">
        <is>
          <t>Tolérance de règlement</t>
        </is>
      </c>
      <c r="B7" s="17" t="n">
        <v>0.01</v>
      </c>
      <c r="C7" s="24" t="inlineStr">
        <is>
          <t>Écart résiduel maximal admis pour le repère visuel Payé.</t>
        </is>
      </c>
    </row>
    <row r="8"/>
    <row r="9">
      <c r="A9" s="2" t="inlineStr">
        <is>
          <t>Repère</t>
        </is>
      </c>
      <c r="B9" s="2" t="inlineStr">
        <is>
          <t>Élément</t>
        </is>
      </c>
      <c r="C9" s="2" t="inlineStr">
        <is>
          <t>Utilisation</t>
        </is>
      </c>
    </row>
    <row r="10" ht="34" customHeight="1">
      <c r="A10" s="26" t="inlineStr">
        <is>
          <t>Saisie</t>
        </is>
      </c>
      <c r="B10" s="27" t="inlineStr">
        <is>
          <t>Cellule jaune</t>
        </is>
      </c>
      <c r="C10" s="27" t="inlineStr">
        <is>
          <t>Valeur modifiable par l’utilisateur.</t>
        </is>
      </c>
    </row>
    <row r="11" ht="34" customHeight="1">
      <c r="A11" s="22" t="inlineStr">
        <is>
          <t>Formule</t>
        </is>
      </c>
      <c r="B11" s="24" t="inlineStr">
        <is>
          <t>Cellule grise</t>
        </is>
      </c>
      <c r="C11" s="24" t="inlineStr">
        <is>
          <t>Calcul automatique à ne pas remplacer.</t>
        </is>
      </c>
    </row>
    <row r="12" ht="34" customHeight="1">
      <c r="A12" s="27" t="inlineStr">
        <is>
          <t>Portée</t>
        </is>
      </c>
      <c r="B12" s="27" t="inlineStr">
        <is>
          <t>Usage interne</t>
        </is>
      </c>
      <c r="C12" s="27" t="inlineStr">
        <is>
          <t>Ce classeur aide à préparer les décaissements et ne constitue pas un document officiel, comptable ou juridique.</t>
        </is>
      </c>
    </row>
    <row r="13"/>
    <row r="14">
      <c r="A14" s="2" t="inlineStr">
        <is>
          <t>Couleur</t>
        </is>
      </c>
      <c r="B14" s="2" t="inlineStr">
        <is>
          <t>Signification</t>
        </is>
      </c>
      <c r="C14" s="2" t="inlineStr">
        <is>
          <t>Action opérationnelle suggérée</t>
        </is>
      </c>
    </row>
    <row r="15" ht="28" customHeight="1">
      <c r="A15" s="28" t="inlineStr">
        <is>
          <t>Rouge</t>
        </is>
      </c>
      <c r="B15" s="24" t="inlineStr">
        <is>
          <t>Retard ou incohérence</t>
        </is>
      </c>
      <c r="C15" s="24" t="inlineStr">
        <is>
          <t>Vérifier la ligne sans délai.</t>
        </is>
      </c>
    </row>
    <row r="16" ht="28" customHeight="1">
      <c r="A16" s="29" t="inlineStr">
        <is>
          <t>Orange</t>
        </is>
      </c>
      <c r="B16" s="24" t="inlineStr">
        <is>
          <t>Échéance urgente ou montant sensible</t>
        </is>
      </c>
      <c r="C16" s="24" t="inlineStr">
        <is>
          <t>Préparer ou faire arbitrer.</t>
        </is>
      </c>
    </row>
    <row r="17" ht="28" customHeight="1">
      <c r="A17" s="30" t="inlineStr">
        <is>
          <t>Jaune</t>
        </is>
      </c>
      <c r="B17" s="24" t="inlineStr">
        <is>
          <t>Échéance à 8–30 jours</t>
        </is>
      </c>
      <c r="C17" s="24" t="inlineStr">
        <is>
          <t>Anticiper les pièces nécessaires.</t>
        </is>
      </c>
    </row>
    <row r="18" ht="28" customHeight="1">
      <c r="A18" s="31" t="inlineStr">
        <is>
          <t>Vert</t>
        </is>
      </c>
      <c r="B18" s="24" t="inlineStr">
        <is>
          <t>Payé dans la tolérance</t>
        </is>
      </c>
      <c r="C18" s="24" t="inlineStr">
        <is>
          <t>Considérer le suivi comme soldé.</t>
        </is>
      </c>
    </row>
    <row r="19" ht="28" customHeight="1">
      <c r="A19" s="32" t="inlineStr">
        <is>
          <t>Gris</t>
        </is>
      </c>
      <c r="B19" s="24" t="inlineStr">
        <is>
          <t>Annulé</t>
        </is>
      </c>
      <c r="C19" s="24" t="inlineStr">
        <is>
          <t>Exclure du décaissement restant.</t>
        </is>
      </c>
    </row>
  </sheetData>
  <mergeCells count="1">
    <mergeCell ref="A1:C1"/>
  </mergeCells>
  <conditionalFormatting sqref="B3:B5">
    <cfRule type="expression" priority="1" dxfId="0" stopIfTrue="1">
      <formula>OR($B$3&gt;$B$4,$B$4&gt;$B$5)</formula>
    </cfRule>
  </conditionalFormatting>
  <dataValidations count="3">
    <dataValidation sqref="B2" showErrorMessage="1" showInputMessage="1" allowBlank="0" errorTitle="Date de situation non valide" error="Saisir une date comprise entre le 01/01/2020 et le 31/12/2100." type="date" operator="between">
      <formula1>DATE(2020,1,1)</formula1>
      <formula2>DATE(2100,12,31)</formula2>
    </dataValidation>
    <dataValidation sqref="B3:B5" showErrorMessage="1" showInputMessage="1" allowBlank="0" errorTitle="Horizon non valide" error="Saisir un nombre entier de jours compris entre 0 et 3 650." type="whole" operator="between">
      <formula1>0</formula1>
      <formula2>3650</formula2>
    </dataValidation>
    <dataValidation sqref="B6:B7" showErrorMessage="1" showInputMessage="1" allowBlank="0" errorTitle="Seuil non valide" error="Saisir un montant compris entre 0,00 € et 10 000 000,00 €." type="decimal" operator="between">
      <formula1>0</formula1>
      <formula2>10000000</formula2>
    </dataValidation>
  </dataValidation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D101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7" customWidth="1" min="3" max="3"/>
    <col width="24" customWidth="1" min="4" max="4"/>
  </cols>
  <sheetData>
    <row r="1" ht="30" customHeight="1">
      <c r="A1" s="13" t="inlineStr">
        <is>
          <t>Fournisseurs</t>
        </is>
      </c>
      <c r="B1" s="13" t="inlineStr">
        <is>
          <t>Lots</t>
        </is>
      </c>
      <c r="C1" s="13" t="inlineStr">
        <is>
          <t>Taux de TVA</t>
        </is>
      </c>
      <c r="D1" s="13" t="inlineStr">
        <is>
          <t>Statuts</t>
        </is>
      </c>
    </row>
    <row r="2" ht="21" customHeight="1">
      <c r="A2" s="14" t="inlineStr">
        <is>
          <t>Alpha BTP Fictif</t>
        </is>
      </c>
      <c r="B2" s="14" t="inlineStr">
        <is>
          <t>Gros œuvre</t>
        </is>
      </c>
      <c r="C2" s="18" t="n">
        <v>0</v>
      </c>
      <c r="D2" s="14" t="inlineStr">
        <is>
          <t>À programmer</t>
        </is>
      </c>
    </row>
    <row r="3" ht="21" customHeight="1">
      <c r="A3" s="14" t="inlineStr">
        <is>
          <t>Bêta Matériaux Fictif</t>
        </is>
      </c>
      <c r="B3" s="14" t="inlineStr">
        <is>
          <t>Maçonnerie</t>
        </is>
      </c>
      <c r="C3" s="18" t="n">
        <v>0.055</v>
      </c>
      <c r="D3" s="14" t="inlineStr">
        <is>
          <t>Programmé</t>
        </is>
      </c>
    </row>
    <row r="4" ht="21" customHeight="1">
      <c r="A4" s="14" t="inlineStr">
        <is>
          <t>Gamma Réseaux Fictif</t>
        </is>
      </c>
      <c r="B4" s="14" t="inlineStr">
        <is>
          <t>Électricité</t>
        </is>
      </c>
      <c r="C4" s="18" t="n">
        <v>0.1</v>
      </c>
      <c r="D4" s="14" t="inlineStr">
        <is>
          <t>Partiellement payé</t>
        </is>
      </c>
    </row>
    <row r="5" ht="21" customHeight="1">
      <c r="A5" s="14" t="inlineStr">
        <is>
          <t>Delta Cloisons Fictif</t>
        </is>
      </c>
      <c r="B5" s="14" t="inlineStr">
        <is>
          <t>Plâtrerie</t>
        </is>
      </c>
      <c r="C5" s="18" t="n">
        <v>0.2</v>
      </c>
      <c r="D5" s="14" t="inlineStr">
        <is>
          <t>Payé</t>
        </is>
      </c>
    </row>
    <row r="6" ht="21" customHeight="1">
      <c r="A6" s="14" t="inlineStr">
        <is>
          <t>Epsilon Façades Fictif</t>
        </is>
      </c>
      <c r="B6" s="14" t="inlineStr">
        <is>
          <t>Façades</t>
        </is>
      </c>
      <c r="C6" s="18" t="n"/>
      <c r="D6" s="14" t="inlineStr">
        <is>
          <t>Suspendu</t>
        </is>
      </c>
    </row>
    <row r="7" ht="21" customHeight="1">
      <c r="A7" s="14" t="inlineStr">
        <is>
          <t>Zêta Sols Fictif</t>
        </is>
      </c>
      <c r="B7" s="14" t="inlineStr">
        <is>
          <t>Revêtements</t>
        </is>
      </c>
      <c r="C7" s="18" t="n"/>
      <c r="D7" s="14" t="inlineStr">
        <is>
          <t>Annulé</t>
        </is>
      </c>
    </row>
    <row r="8" ht="21" customHeight="1">
      <c r="A8" s="14" t="inlineStr">
        <is>
          <t>Êta Paysage Fictif</t>
        </is>
      </c>
      <c r="B8" s="14" t="inlineStr">
        <is>
          <t>Espaces verts</t>
        </is>
      </c>
      <c r="C8" s="18" t="n"/>
      <c r="D8" s="14" t="n"/>
    </row>
    <row r="9" ht="21" customHeight="1">
      <c r="A9" s="14" t="inlineStr">
        <is>
          <t>Thêta Levage Fictif</t>
        </is>
      </c>
      <c r="B9" s="14" t="inlineStr">
        <is>
          <t>Logistique</t>
        </is>
      </c>
      <c r="C9" s="18" t="n"/>
      <c r="D9" s="14" t="n"/>
    </row>
    <row r="10" ht="21" customHeight="1">
      <c r="A10" s="14" t="inlineStr">
        <is>
          <t>Iota Étanchéité Fictif</t>
        </is>
      </c>
      <c r="B10" s="14" t="inlineStr">
        <is>
          <t>Étanchéité</t>
        </is>
      </c>
      <c r="C10" s="18" t="n"/>
      <c r="D10" s="14" t="n"/>
    </row>
    <row r="11" ht="21" customHeight="1">
      <c r="A11" s="14" t="inlineStr">
        <is>
          <t>Kappa Menuiserie Fictif</t>
        </is>
      </c>
      <c r="B11" s="14" t="inlineStr">
        <is>
          <t>Menuiseries</t>
        </is>
      </c>
      <c r="C11" s="18" t="n"/>
      <c r="D11" s="14" t="n"/>
    </row>
    <row r="12" ht="21" customHeight="1">
      <c r="A12" s="14" t="inlineStr">
        <is>
          <t>Lambda Peinture Fictive</t>
        </is>
      </c>
      <c r="B12" s="14" t="inlineStr">
        <is>
          <t>Peinture</t>
        </is>
      </c>
      <c r="C12" s="18" t="n"/>
      <c r="D12" s="14" t="n"/>
    </row>
    <row r="13" ht="21" customHeight="1">
      <c r="A13" s="14" t="inlineStr">
        <is>
          <t>Mu Équipements Fictifs</t>
        </is>
      </c>
      <c r="B13" s="14" t="inlineStr">
        <is>
          <t>CVC</t>
        </is>
      </c>
      <c r="C13" s="18" t="n"/>
      <c r="D13" s="14" t="n"/>
    </row>
    <row r="14" ht="21" customHeight="1">
      <c r="A14" s="14" t="n"/>
      <c r="B14" s="14" t="inlineStr">
        <is>
          <t>Plomberie</t>
        </is>
      </c>
      <c r="C14" s="18" t="n"/>
      <c r="D14" s="14" t="n"/>
    </row>
    <row r="15" ht="21" customHeight="1">
      <c r="A15" s="14" t="n"/>
      <c r="B15" s="14" t="inlineStr">
        <is>
          <t>Nettoyage</t>
        </is>
      </c>
      <c r="C15" s="18" t="n"/>
      <c r="D15" s="14" t="n"/>
    </row>
    <row r="16" ht="21" customHeight="1">
      <c r="A16" s="14" t="n"/>
      <c r="B16" s="14" t="n"/>
      <c r="C16" s="18" t="n"/>
      <c r="D16" s="14" t="n"/>
    </row>
    <row r="17" ht="21" customHeight="1">
      <c r="A17" s="14" t="n"/>
      <c r="B17" s="14" t="n"/>
      <c r="C17" s="18" t="n"/>
      <c r="D17" s="14" t="n"/>
    </row>
    <row r="18" ht="21" customHeight="1">
      <c r="A18" s="14" t="n"/>
      <c r="B18" s="14" t="n"/>
      <c r="C18" s="18" t="n"/>
      <c r="D18" s="14" t="n"/>
    </row>
    <row r="19" ht="21" customHeight="1">
      <c r="A19" s="14" t="n"/>
      <c r="B19" s="14" t="n"/>
      <c r="C19" s="18" t="n"/>
      <c r="D19" s="14" t="n"/>
    </row>
    <row r="20" ht="21" customHeight="1">
      <c r="A20" s="14" t="n"/>
      <c r="B20" s="14" t="n"/>
      <c r="C20" s="18" t="n"/>
      <c r="D20" s="14" t="n"/>
    </row>
    <row r="21" ht="21" customHeight="1">
      <c r="A21" s="14" t="n"/>
      <c r="B21" s="14" t="n"/>
      <c r="C21" s="18" t="n"/>
      <c r="D21" s="14" t="n"/>
    </row>
    <row r="22" ht="21" customHeight="1">
      <c r="A22" s="14" t="n"/>
      <c r="B22" s="14" t="n"/>
      <c r="C22" s="18" t="n"/>
      <c r="D22" s="14" t="n"/>
    </row>
    <row r="23" ht="21" customHeight="1">
      <c r="A23" s="14" t="n"/>
      <c r="B23" s="14" t="n"/>
      <c r="C23" s="18" t="n"/>
      <c r="D23" s="14" t="n"/>
    </row>
    <row r="24" ht="21" customHeight="1">
      <c r="A24" s="14" t="n"/>
      <c r="B24" s="14" t="n"/>
      <c r="C24" s="18" t="n"/>
      <c r="D24" s="14" t="n"/>
    </row>
    <row r="25" ht="21" customHeight="1">
      <c r="A25" s="14" t="n"/>
      <c r="B25" s="14" t="n"/>
      <c r="C25" s="18" t="n"/>
      <c r="D25" s="14" t="n"/>
    </row>
    <row r="26" ht="21" customHeight="1">
      <c r="A26" s="14" t="n"/>
      <c r="B26" s="14" t="n"/>
      <c r="C26" s="18" t="n"/>
      <c r="D26" s="14" t="n"/>
    </row>
    <row r="27" ht="21" customHeight="1">
      <c r="A27" s="14" t="n"/>
      <c r="B27" s="14" t="n"/>
      <c r="C27" s="18" t="n"/>
      <c r="D27" s="14" t="n"/>
    </row>
    <row r="28" ht="21" customHeight="1">
      <c r="A28" s="14" t="n"/>
      <c r="B28" s="14" t="n"/>
      <c r="C28" s="18" t="n"/>
      <c r="D28" s="14" t="n"/>
    </row>
    <row r="29" ht="21" customHeight="1">
      <c r="A29" s="14" t="n"/>
      <c r="B29" s="14" t="n"/>
      <c r="C29" s="18" t="n"/>
      <c r="D29" s="14" t="n"/>
    </row>
    <row r="30" ht="21" customHeight="1">
      <c r="A30" s="14" t="n"/>
      <c r="B30" s="14" t="n"/>
      <c r="C30" s="18" t="n"/>
      <c r="D30" s="14" t="n"/>
    </row>
    <row r="31" ht="21" customHeight="1">
      <c r="A31" s="14" t="n"/>
      <c r="B31" s="14" t="n"/>
      <c r="C31" s="18" t="n"/>
      <c r="D31" s="14" t="n"/>
    </row>
    <row r="32" ht="21" customHeight="1">
      <c r="A32" s="14" t="n"/>
      <c r="B32" s="14" t="n"/>
      <c r="C32" s="18" t="n"/>
      <c r="D32" s="14" t="n"/>
    </row>
    <row r="33" ht="21" customHeight="1">
      <c r="A33" s="14" t="n"/>
      <c r="B33" s="14" t="n"/>
      <c r="C33" s="18" t="n"/>
      <c r="D33" s="14" t="n"/>
    </row>
    <row r="34" ht="21" customHeight="1">
      <c r="A34" s="14" t="n"/>
      <c r="B34" s="14" t="n"/>
      <c r="C34" s="18" t="n"/>
      <c r="D34" s="14" t="n"/>
    </row>
    <row r="35" ht="21" customHeight="1">
      <c r="A35" s="14" t="n"/>
      <c r="B35" s="14" t="n"/>
      <c r="C35" s="18" t="n"/>
      <c r="D35" s="14" t="n"/>
    </row>
    <row r="36" ht="21" customHeight="1">
      <c r="A36" s="14" t="n"/>
      <c r="B36" s="14" t="n"/>
      <c r="C36" s="18" t="n"/>
      <c r="D36" s="14" t="n"/>
    </row>
    <row r="37" ht="21" customHeight="1">
      <c r="A37" s="14" t="n"/>
      <c r="B37" s="14" t="n"/>
      <c r="C37" s="18" t="n"/>
      <c r="D37" s="14" t="n"/>
    </row>
    <row r="38" ht="21" customHeight="1">
      <c r="A38" s="14" t="n"/>
      <c r="B38" s="14" t="n"/>
      <c r="C38" s="18" t="n"/>
      <c r="D38" s="14" t="n"/>
    </row>
    <row r="39" ht="21" customHeight="1">
      <c r="A39" s="14" t="n"/>
      <c r="B39" s="14" t="n"/>
      <c r="C39" s="18" t="n"/>
      <c r="D39" s="14" t="n"/>
    </row>
    <row r="40" ht="21" customHeight="1">
      <c r="A40" s="14" t="n"/>
      <c r="B40" s="14" t="n"/>
      <c r="C40" s="18" t="n"/>
      <c r="D40" s="14" t="n"/>
    </row>
    <row r="41" ht="21" customHeight="1">
      <c r="A41" s="14" t="n"/>
      <c r="B41" s="14" t="n"/>
      <c r="C41" s="18" t="n"/>
      <c r="D41" s="14" t="n"/>
    </row>
    <row r="42" ht="21" customHeight="1">
      <c r="A42" s="14" t="n"/>
      <c r="B42" s="14" t="n"/>
      <c r="C42" s="18" t="n"/>
      <c r="D42" s="14" t="n"/>
    </row>
    <row r="43" ht="21" customHeight="1">
      <c r="A43" s="14" t="n"/>
      <c r="B43" s="14" t="n"/>
      <c r="C43" s="18" t="n"/>
      <c r="D43" s="14" t="n"/>
    </row>
    <row r="44" ht="21" customHeight="1">
      <c r="A44" s="14" t="n"/>
      <c r="B44" s="14" t="n"/>
      <c r="C44" s="18" t="n"/>
      <c r="D44" s="14" t="n"/>
    </row>
    <row r="45" ht="21" customHeight="1">
      <c r="A45" s="14" t="n"/>
      <c r="B45" s="14" t="n"/>
      <c r="C45" s="18" t="n"/>
      <c r="D45" s="14" t="n"/>
    </row>
    <row r="46" ht="21" customHeight="1">
      <c r="A46" s="14" t="n"/>
      <c r="B46" s="14" t="n"/>
      <c r="C46" s="18" t="n"/>
      <c r="D46" s="14" t="n"/>
    </row>
    <row r="47" ht="21" customHeight="1">
      <c r="A47" s="14" t="n"/>
      <c r="B47" s="14" t="n"/>
      <c r="C47" s="18" t="n"/>
      <c r="D47" s="14" t="n"/>
    </row>
    <row r="48" ht="21" customHeight="1">
      <c r="A48" s="14" t="n"/>
      <c r="B48" s="14" t="n"/>
      <c r="C48" s="18" t="n"/>
      <c r="D48" s="14" t="n"/>
    </row>
    <row r="49" ht="21" customHeight="1">
      <c r="A49" s="14" t="n"/>
      <c r="B49" s="14" t="n"/>
      <c r="C49" s="18" t="n"/>
      <c r="D49" s="14" t="n"/>
    </row>
    <row r="50" ht="21" customHeight="1">
      <c r="A50" s="14" t="n"/>
      <c r="B50" s="14" t="n"/>
      <c r="C50" s="18" t="n"/>
      <c r="D50" s="14" t="n"/>
    </row>
    <row r="51" ht="21" customHeight="1">
      <c r="A51" s="14" t="n"/>
      <c r="B51" s="14" t="n"/>
      <c r="C51" s="18" t="n"/>
      <c r="D51" s="14" t="n"/>
    </row>
    <row r="52" ht="21" customHeight="1">
      <c r="A52" s="14" t="n"/>
      <c r="B52" s="14" t="n"/>
      <c r="C52" s="18" t="n"/>
      <c r="D52" s="14" t="n"/>
    </row>
    <row r="53" ht="21" customHeight="1">
      <c r="A53" s="14" t="n"/>
      <c r="B53" s="14" t="n"/>
      <c r="C53" s="18" t="n"/>
      <c r="D53" s="14" t="n"/>
    </row>
    <row r="54" ht="21" customHeight="1">
      <c r="A54" s="14" t="n"/>
      <c r="B54" s="14" t="n"/>
      <c r="C54" s="18" t="n"/>
      <c r="D54" s="14" t="n"/>
    </row>
    <row r="55" ht="21" customHeight="1">
      <c r="A55" s="14" t="n"/>
      <c r="B55" s="14" t="n"/>
      <c r="C55" s="18" t="n"/>
      <c r="D55" s="14" t="n"/>
    </row>
    <row r="56" ht="21" customHeight="1">
      <c r="A56" s="14" t="n"/>
      <c r="B56" s="14" t="n"/>
      <c r="C56" s="18" t="n"/>
      <c r="D56" s="14" t="n"/>
    </row>
    <row r="57" ht="21" customHeight="1">
      <c r="A57" s="14" t="n"/>
      <c r="B57" s="14" t="n"/>
      <c r="C57" s="18" t="n"/>
      <c r="D57" s="14" t="n"/>
    </row>
    <row r="58" ht="21" customHeight="1">
      <c r="A58" s="14" t="n"/>
      <c r="B58" s="14" t="n"/>
      <c r="C58" s="18" t="n"/>
      <c r="D58" s="14" t="n"/>
    </row>
    <row r="59" ht="21" customHeight="1">
      <c r="A59" s="14" t="n"/>
      <c r="B59" s="14" t="n"/>
      <c r="C59" s="18" t="n"/>
      <c r="D59" s="14" t="n"/>
    </row>
    <row r="60" ht="21" customHeight="1">
      <c r="A60" s="14" t="n"/>
      <c r="B60" s="14" t="n"/>
      <c r="C60" s="18" t="n"/>
      <c r="D60" s="14" t="n"/>
    </row>
    <row r="61" ht="21" customHeight="1">
      <c r="A61" s="14" t="n"/>
      <c r="B61" s="14" t="n"/>
      <c r="C61" s="18" t="n"/>
      <c r="D61" s="14" t="n"/>
    </row>
    <row r="62" ht="21" customHeight="1">
      <c r="A62" s="14" t="n"/>
      <c r="B62" s="14" t="n"/>
      <c r="C62" s="18" t="n"/>
      <c r="D62" s="14" t="n"/>
    </row>
    <row r="63" ht="21" customHeight="1">
      <c r="A63" s="14" t="n"/>
      <c r="B63" s="14" t="n"/>
      <c r="C63" s="18" t="n"/>
      <c r="D63" s="14" t="n"/>
    </row>
    <row r="64" ht="21" customHeight="1">
      <c r="A64" s="14" t="n"/>
      <c r="B64" s="14" t="n"/>
      <c r="C64" s="18" t="n"/>
      <c r="D64" s="14" t="n"/>
    </row>
    <row r="65" ht="21" customHeight="1">
      <c r="A65" s="14" t="n"/>
      <c r="B65" s="14" t="n"/>
      <c r="C65" s="18" t="n"/>
      <c r="D65" s="14" t="n"/>
    </row>
    <row r="66" ht="21" customHeight="1">
      <c r="A66" s="14" t="n"/>
      <c r="B66" s="14" t="n"/>
      <c r="C66" s="18" t="n"/>
      <c r="D66" s="14" t="n"/>
    </row>
    <row r="67" ht="21" customHeight="1">
      <c r="A67" s="14" t="n"/>
      <c r="B67" s="14" t="n"/>
      <c r="C67" s="18" t="n"/>
      <c r="D67" s="14" t="n"/>
    </row>
    <row r="68" ht="21" customHeight="1">
      <c r="A68" s="14" t="n"/>
      <c r="B68" s="14" t="n"/>
      <c r="C68" s="18" t="n"/>
      <c r="D68" s="14" t="n"/>
    </row>
    <row r="69" ht="21" customHeight="1">
      <c r="A69" s="14" t="n"/>
      <c r="B69" s="14" t="n"/>
      <c r="C69" s="18" t="n"/>
      <c r="D69" s="14" t="n"/>
    </row>
    <row r="70" ht="21" customHeight="1">
      <c r="A70" s="14" t="n"/>
      <c r="B70" s="14" t="n"/>
      <c r="C70" s="18" t="n"/>
      <c r="D70" s="14" t="n"/>
    </row>
    <row r="71" ht="21" customHeight="1">
      <c r="A71" s="14" t="n"/>
      <c r="B71" s="14" t="n"/>
      <c r="C71" s="18" t="n"/>
      <c r="D71" s="14" t="n"/>
    </row>
    <row r="72" ht="21" customHeight="1">
      <c r="A72" s="14" t="n"/>
      <c r="B72" s="14" t="n"/>
      <c r="C72" s="18" t="n"/>
      <c r="D72" s="14" t="n"/>
    </row>
    <row r="73" ht="21" customHeight="1">
      <c r="A73" s="14" t="n"/>
      <c r="B73" s="14" t="n"/>
      <c r="C73" s="18" t="n"/>
      <c r="D73" s="14" t="n"/>
    </row>
    <row r="74" ht="21" customHeight="1">
      <c r="A74" s="14" t="n"/>
      <c r="B74" s="14" t="n"/>
      <c r="C74" s="18" t="n"/>
      <c r="D74" s="14" t="n"/>
    </row>
    <row r="75" ht="21" customHeight="1">
      <c r="A75" s="14" t="n"/>
      <c r="B75" s="14" t="n"/>
      <c r="C75" s="18" t="n"/>
      <c r="D75" s="14" t="n"/>
    </row>
    <row r="76" ht="21" customHeight="1">
      <c r="A76" s="14" t="n"/>
      <c r="B76" s="14" t="n"/>
      <c r="C76" s="18" t="n"/>
      <c r="D76" s="14" t="n"/>
    </row>
    <row r="77" ht="21" customHeight="1">
      <c r="A77" s="14" t="n"/>
      <c r="B77" s="14" t="n"/>
      <c r="C77" s="18" t="n"/>
      <c r="D77" s="14" t="n"/>
    </row>
    <row r="78" ht="21" customHeight="1">
      <c r="A78" s="14" t="n"/>
      <c r="B78" s="14" t="n"/>
      <c r="C78" s="18" t="n"/>
      <c r="D78" s="14" t="n"/>
    </row>
    <row r="79" ht="21" customHeight="1">
      <c r="A79" s="14" t="n"/>
      <c r="B79" s="14" t="n"/>
      <c r="C79" s="18" t="n"/>
      <c r="D79" s="14" t="n"/>
    </row>
    <row r="80" ht="21" customHeight="1">
      <c r="A80" s="14" t="n"/>
      <c r="B80" s="14" t="n"/>
      <c r="C80" s="18" t="n"/>
      <c r="D80" s="14" t="n"/>
    </row>
    <row r="81" ht="21" customHeight="1">
      <c r="A81" s="14" t="n"/>
      <c r="B81" s="14" t="n"/>
      <c r="C81" s="18" t="n"/>
      <c r="D81" s="14" t="n"/>
    </row>
    <row r="82" ht="21" customHeight="1">
      <c r="A82" s="14" t="n"/>
      <c r="B82" s="14" t="n"/>
      <c r="C82" s="18" t="n"/>
      <c r="D82" s="14" t="n"/>
    </row>
    <row r="83" ht="21" customHeight="1">
      <c r="A83" s="14" t="n"/>
      <c r="B83" s="14" t="n"/>
      <c r="C83" s="18" t="n"/>
      <c r="D83" s="14" t="n"/>
    </row>
    <row r="84" ht="21" customHeight="1">
      <c r="A84" s="14" t="n"/>
      <c r="B84" s="14" t="n"/>
      <c r="C84" s="18" t="n"/>
      <c r="D84" s="14" t="n"/>
    </row>
    <row r="85" ht="21" customHeight="1">
      <c r="A85" s="14" t="n"/>
      <c r="B85" s="14" t="n"/>
      <c r="C85" s="18" t="n"/>
      <c r="D85" s="14" t="n"/>
    </row>
    <row r="86" ht="21" customHeight="1">
      <c r="A86" s="14" t="n"/>
      <c r="B86" s="14" t="n"/>
      <c r="C86" s="18" t="n"/>
      <c r="D86" s="14" t="n"/>
    </row>
    <row r="87" ht="21" customHeight="1">
      <c r="A87" s="14" t="n"/>
      <c r="B87" s="14" t="n"/>
      <c r="C87" s="18" t="n"/>
      <c r="D87" s="14" t="n"/>
    </row>
    <row r="88" ht="21" customHeight="1">
      <c r="A88" s="14" t="n"/>
      <c r="B88" s="14" t="n"/>
      <c r="C88" s="18" t="n"/>
      <c r="D88" s="14" t="n"/>
    </row>
    <row r="89" ht="21" customHeight="1">
      <c r="A89" s="14" t="n"/>
      <c r="B89" s="14" t="n"/>
      <c r="C89" s="18" t="n"/>
      <c r="D89" s="14" t="n"/>
    </row>
    <row r="90" ht="21" customHeight="1">
      <c r="A90" s="14" t="n"/>
      <c r="B90" s="14" t="n"/>
      <c r="C90" s="18" t="n"/>
      <c r="D90" s="14" t="n"/>
    </row>
    <row r="91" ht="21" customHeight="1">
      <c r="A91" s="14" t="n"/>
      <c r="B91" s="14" t="n"/>
      <c r="C91" s="18" t="n"/>
      <c r="D91" s="14" t="n"/>
    </row>
    <row r="92" ht="21" customHeight="1">
      <c r="A92" s="14" t="n"/>
      <c r="B92" s="14" t="n"/>
      <c r="C92" s="18" t="n"/>
      <c r="D92" s="14" t="n"/>
    </row>
    <row r="93" ht="21" customHeight="1">
      <c r="A93" s="14" t="n"/>
      <c r="B93" s="14" t="n"/>
      <c r="C93" s="18" t="n"/>
      <c r="D93" s="14" t="n"/>
    </row>
    <row r="94" ht="21" customHeight="1">
      <c r="A94" s="14" t="n"/>
      <c r="B94" s="14" t="n"/>
      <c r="C94" s="18" t="n"/>
      <c r="D94" s="14" t="n"/>
    </row>
    <row r="95" ht="21" customHeight="1">
      <c r="A95" s="14" t="n"/>
      <c r="B95" s="14" t="n"/>
      <c r="C95" s="18" t="n"/>
      <c r="D95" s="14" t="n"/>
    </row>
    <row r="96" ht="21" customHeight="1">
      <c r="A96" s="14" t="n"/>
      <c r="B96" s="14" t="n"/>
      <c r="C96" s="18" t="n"/>
      <c r="D96" s="14" t="n"/>
    </row>
    <row r="97" ht="21" customHeight="1">
      <c r="A97" s="14" t="n"/>
      <c r="B97" s="14" t="n"/>
      <c r="C97" s="18" t="n"/>
      <c r="D97" s="14" t="n"/>
    </row>
    <row r="98" ht="21" customHeight="1">
      <c r="A98" s="14" t="n"/>
      <c r="B98" s="14" t="n"/>
      <c r="C98" s="18" t="n"/>
      <c r="D98" s="14" t="n"/>
    </row>
    <row r="99" ht="21" customHeight="1">
      <c r="A99" s="14" t="n"/>
      <c r="B99" s="14" t="n"/>
      <c r="C99" s="18" t="n"/>
      <c r="D99" s="14" t="n"/>
    </row>
    <row r="100" ht="21" customHeight="1">
      <c r="A100" s="14" t="n"/>
      <c r="B100" s="14" t="n"/>
      <c r="C100" s="18" t="n"/>
      <c r="D100" s="14" t="n"/>
    </row>
    <row r="101" ht="21" customHeight="1">
      <c r="A101" s="14" t="n"/>
      <c r="B101" s="14" t="n"/>
      <c r="C101" s="18" t="n"/>
      <c r="D101" s="14" t="n"/>
    </row>
  </sheetData>
  <autoFilter ref="A1:D10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Équipe travaux fictive</dc:creator>
  <dc:title xmlns:dc="http://purl.org/dc/elements/1.1/">Échéancier de décaissements — Chantier Aurore Fictif</dc:title>
  <dc:description xmlns:dc="http://purl.org/dc/elements/1.1/">Outil interne fictif de préparation, vérification et suivi des sorties de fonds.</dc:description>
  <dc:subject xmlns:dc="http://purl.org/dc/elements/1.1/">Programmation opérationnelle des décaissements d’un chantier fictif</dc:subject>
  <dcterms:created xmlns:dcterms="http://purl.org/dc/terms/" xmlns:xsi="http://www.w3.org/2001/XMLSchema-instance" xsi:type="dcterms:W3CDTF">2026-09-07T23:07:03Z</dcterms:created>
  <dcterms:modified xmlns:dcterms="http://purl.org/dc/terms/" xmlns:xsi="http://www.w3.org/2001/XMLSchema-instance" xsi:type="dcterms:W3CDTF">2026-09-07T23:07:03Z</dcterms:modified>
</cp:coreProperties>
</file>