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Interfaces" sheetId="2" state="visible" r:id="rId2"/>
    <sheet xmlns:r="http://schemas.openxmlformats.org/officeDocument/2006/relationships" name="Lots" sheetId="3" state="visible" r:id="rId3"/>
    <sheet xmlns:r="http://schemas.openxmlformats.org/officeDocument/2006/relationships" name="Paramètr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b val="1"/>
      <color rgb="001F2933"/>
      <sz val="10"/>
    </font>
    <font>
      <name val="Calibri"/>
      <b val="1"/>
      <color rgb="00FFFFFF"/>
      <sz val="15"/>
    </font>
    <font>
      <name val="Calibri"/>
      <i val="1"/>
      <color rgb="0059636E"/>
      <sz val="9"/>
    </font>
  </fonts>
  <fills count="11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FF0AE"/>
      </patternFill>
    </fill>
    <fill>
      <patternFill patternType="solid">
        <fgColor rgb="00E7E9EC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C00000"/>
      </patternFill>
    </fill>
    <fill>
      <patternFill patternType="solid">
        <fgColor rgb="00D9D9D9"/>
      </patternFill>
    </fill>
    <fill>
      <patternFill patternType="solid">
        <fgColor rgb="002F6B4F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left" vertical="center"/>
    </xf>
    <xf numFmtId="0" fontId="1" fillId="8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left" vertical="center"/>
    </xf>
    <xf numFmtId="0" fontId="1" fillId="3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left" vertical="center"/>
    </xf>
    <xf numFmtId="0" fontId="2" fillId="9" borderId="1" applyAlignment="1" pivotButton="0" quotePrefix="0" xfId="0">
      <alignment horizontal="center" vertical="center"/>
    </xf>
    <xf numFmtId="9" fontId="3" fillId="7" borderId="1" applyAlignment="1" pivotButton="0" quotePrefix="0" xfId="0">
      <alignment horizontal="center" vertical="center"/>
    </xf>
    <xf numFmtId="0" fontId="1" fillId="10" borderId="1" applyAlignment="1" pivotButton="0" quotePrefix="0" xfId="0">
      <alignment horizontal="left" vertical="center"/>
    </xf>
    <xf numFmtId="0" fontId="1" fillId="10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164" fontId="2" fillId="6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1" fontId="2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top" wrapText="1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2" fillId="6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1"/>
      </font>
      <fill>
        <patternFill patternType="solid">
          <fgColor rgb="00C00000"/>
        </patternFill>
      </fill>
    </dxf>
    <dxf>
      <font>
        <name val="Calibri"/>
        <b val="1"/>
        <color rgb="00FFFFFF"/>
        <sz val="11"/>
      </font>
      <fill>
        <patternFill patternType="solid">
          <fgColor rgb="00A84F2A"/>
        </patternFill>
      </fill>
    </dxf>
    <dxf>
      <font>
        <name val="Calibri"/>
        <b val="1"/>
        <color rgb="00FFFFFF"/>
        <sz val="11"/>
      </font>
      <fill>
        <patternFill patternType="solid">
          <fgColor rgb="002F6B4F"/>
        </patternFill>
      </fill>
    </dxf>
    <dxf>
      <font>
        <name val="Calibri"/>
        <color rgb="001F2933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Interfaces" displayName="tInterfaces" ref="A1:R201" headerRowCount="1">
  <autoFilter ref="A1:R201"/>
  <tableColumns count="18">
    <tableColumn id="1" name="ID interface"/>
    <tableColumn id="2" name="Lot donneur"/>
    <tableColumn id="3" name="Lot receveur"/>
    <tableColumn id="4" name="Point de raccordement"/>
    <tableColumn id="5" name="Condition de passage"/>
    <tableColumn id="6" name="Livrable attendu"/>
    <tableColumn id="7" name="Responsable interface"/>
    <tableColumn id="8" name="Date requise"/>
    <tableColumn id="9" name="Criticité"/>
    <tableColumn id="10" name="Statut"/>
    <tableColumn id="11" name="Date de clôture"/>
    <tableColumn id="12" name="Commentaire"/>
    <tableColumn id="13" name="Libellé donneur"/>
    <tableColumn id="14" name="Libellé receveur"/>
    <tableColumn id="15" name="Jours avant échéance"/>
    <tableColumn id="16" name="Champs manquants"/>
    <tableColumn id="17" name="Contrôle ID"/>
    <tableColumn id="18" name="Aler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Lots" displayName="tLots" ref="A1:B101" headerRowCount="1">
  <autoFilter ref="A1:B101"/>
  <tableColumns count="2">
    <tableColumn id="1" name="Code lot"/>
    <tableColumn id="2" name="Libellé lo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 fitToPage="1"/>
  </sheetPr>
  <dimension ref="A1:F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42" customWidth="1" min="2" max="2"/>
    <col width="10" customWidth="1" min="3" max="3"/>
    <col width="24" customWidth="1" min="4" max="4"/>
    <col width="14" customWidth="1" min="5" max="5"/>
    <col width="4" customWidth="1" min="6" max="6"/>
  </cols>
  <sheetData>
    <row r="1" ht="32" customHeight="1">
      <c r="A1" s="1" t="inlineStr">
        <is>
          <t>Synthèse de la revue des interfaces entre lots</t>
        </is>
      </c>
      <c r="B1" s="32" t="n"/>
      <c r="C1" s="32" t="n"/>
      <c r="D1" s="32" t="n"/>
      <c r="E1" s="32" t="n"/>
      <c r="F1" s="33" t="n"/>
    </row>
    <row r="2"/>
    <row r="3">
      <c r="A3" s="2" t="inlineStr">
        <is>
          <t>Indicateur</t>
        </is>
      </c>
      <c r="B3" s="2" t="inlineStr">
        <is>
          <t>Valeur</t>
        </is>
      </c>
      <c r="D3" s="3" t="inlineStr">
        <is>
          <t>Alerte</t>
        </is>
      </c>
      <c r="E3" s="3" t="inlineStr">
        <is>
          <t>Effectif</t>
        </is>
      </c>
    </row>
    <row r="4">
      <c r="A4" s="4" t="inlineStr">
        <is>
          <t>Total actif</t>
        </is>
      </c>
      <c r="B4" s="5">
        <f>COUNTIF('Interfaces'!$A$2:$A$201,"&lt;&gt;")</f>
        <v/>
      </c>
      <c r="D4" s="6" t="inlineStr">
        <is>
          <t>DOUBLON</t>
        </is>
      </c>
      <c r="E4" s="7">
        <f>COUNTIF('Interfaces'!$R$2:$R$201,D4)</f>
        <v/>
      </c>
    </row>
    <row r="5">
      <c r="A5" s="8" t="inlineStr">
        <is>
          <t>Sans propriétaire</t>
        </is>
      </c>
      <c r="B5" s="9">
        <f>COUNTIFS('Interfaces'!$A$2:$A$201,"&lt;&gt;",'Interfaces'!$G$2:$G$201,"")</f>
        <v/>
      </c>
      <c r="D5" s="6" t="inlineStr">
        <is>
          <t>SANS PROPRIÉTAIRE</t>
        </is>
      </c>
      <c r="E5" s="7">
        <f>COUNTIF('Interfaces'!$R$2:$R$201,D5)</f>
        <v/>
      </c>
    </row>
    <row r="6">
      <c r="A6" s="4" t="inlineStr">
        <is>
          <t>Incomplètes</t>
        </is>
      </c>
      <c r="B6" s="5">
        <f>COUNTIF('Interfaces'!$R$2:$R$201,"INCOMPLÈTE")</f>
        <v/>
      </c>
      <c r="D6" s="10" t="inlineStr">
        <is>
          <t>INCOMPLÈTE</t>
        </is>
      </c>
      <c r="E6" s="11">
        <f>COUNTIF('Interfaces'!$R$2:$R$201,D6)</f>
        <v/>
      </c>
    </row>
    <row r="7">
      <c r="A7" s="8" t="inlineStr">
        <is>
          <t>Bloquées</t>
        </is>
      </c>
      <c r="B7" s="9">
        <f>COUNTIF('Interfaces'!$R$2:$R$201,"BLOQUÉE")</f>
        <v/>
      </c>
      <c r="D7" s="10" t="inlineStr">
        <is>
          <t>BLOQUÉE</t>
        </is>
      </c>
      <c r="E7" s="11">
        <f>COUNTIF('Interfaces'!$R$2:$R$201,D7)</f>
        <v/>
      </c>
    </row>
    <row r="8">
      <c r="A8" s="4" t="inlineStr">
        <is>
          <t>En retard</t>
        </is>
      </c>
      <c r="B8" s="5">
        <f>COUNTIF('Interfaces'!$R$2:$R$201,"EN RETARD")</f>
        <v/>
      </c>
      <c r="D8" s="6" t="inlineStr">
        <is>
          <t>EN RETARD</t>
        </is>
      </c>
      <c r="E8" s="7">
        <f>COUNTIF('Interfaces'!$R$2:$R$201,D8)</f>
        <v/>
      </c>
    </row>
    <row r="9">
      <c r="A9" s="8" t="inlineStr">
        <is>
          <t>À traiter</t>
        </is>
      </c>
      <c r="B9" s="9">
        <f>COUNTIF('Interfaces'!$R$2:$R$201,"À TRAITER")</f>
        <v/>
      </c>
      <c r="D9" s="10" t="inlineStr">
        <is>
          <t>À TRAITER</t>
        </is>
      </c>
      <c r="E9" s="11">
        <f>COUNTIF('Interfaces'!$R$2:$R$201,D9)</f>
        <v/>
      </c>
    </row>
    <row r="10">
      <c r="A10" s="4" t="inlineStr">
        <is>
          <t>À venir</t>
        </is>
      </c>
      <c r="B10" s="5">
        <f>COUNTIF('Interfaces'!$R$2:$R$201,"À VENIR")</f>
        <v/>
      </c>
      <c r="D10" s="12" t="inlineStr">
        <is>
          <t>À VENIR</t>
        </is>
      </c>
      <c r="E10" s="13">
        <f>COUNTIF('Interfaces'!$R$2:$R$201,D10)</f>
        <v/>
      </c>
    </row>
    <row r="11">
      <c r="A11" s="8" t="inlineStr">
        <is>
          <t>Taux clôturé</t>
        </is>
      </c>
      <c r="B11" s="14">
        <f>IFERROR(COUNTIFS('Interfaces'!$A$2:$A$201,"&lt;&gt;",'Interfaces'!$J$2:$J$201,"Clôturée")/COUNTIF('Interfaces'!$A$2:$A$201,"&lt;&gt;"),0)</f>
        <v/>
      </c>
      <c r="D11" s="15" t="inlineStr">
        <is>
          <t>OK</t>
        </is>
      </c>
      <c r="E11" s="16">
        <f>COUNTIF('Interfaces'!$R$2:$R$201,D11)</f>
        <v/>
      </c>
    </row>
    <row r="12"/>
    <row r="13"/>
    <row r="14">
      <c r="A14" s="17" t="inlineStr">
        <is>
          <t>Date d’analyse</t>
        </is>
      </c>
      <c r="B14" s="34">
        <f>Paramètres!$B$2</f>
        <v/>
      </c>
      <c r="C14" s="17" t="n"/>
    </row>
    <row r="15">
      <c r="A15" s="19" t="inlineStr">
        <is>
          <t>Horizon d’alerte</t>
        </is>
      </c>
      <c r="B15" s="20">
        <f>Paramètres!$B$3</f>
        <v/>
      </c>
      <c r="C15" s="19" t="inlineStr">
        <is>
          <t>jours</t>
        </is>
      </c>
    </row>
    <row r="16"/>
    <row r="17" ht="36" customHeight="1">
      <c r="A17" s="21" t="inlineStr">
        <is>
          <t>Lecture</t>
        </is>
      </c>
      <c r="B17" s="21" t="inlineStr">
        <is>
          <t>Prioriser les alertes rouges, puis les alertes orange, avant leur date requise.</t>
        </is>
      </c>
      <c r="C17" s="21" t="n"/>
    </row>
    <row r="18" ht="54" customHeight="1">
      <c r="A18" s="22" t="inlineStr">
        <is>
          <t>Limite d’usage</t>
        </is>
      </c>
      <c r="B18" s="22" t="inlineStr">
        <is>
          <t>Registre de coordination bilatérale fictif : aucun planning détaillé, dimensionnement, document officiel ou avis de conformité n’est produit.</t>
        </is>
      </c>
      <c r="C18" s="22" t="n"/>
    </row>
  </sheetData>
  <mergeCells count="1">
    <mergeCell ref="A1:F1"/>
  </mergeCells>
  <pageMargins left="0.3" right="0.3" top="0.5" bottom="0.5" header="0.2" footer="0.2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 fitToPage="1"/>
  </sheetPr>
  <dimension ref="A1:R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27" customWidth="1" min="4" max="4"/>
    <col width="34" customWidth="1" min="5" max="5"/>
    <col width="28" customWidth="1" min="6" max="6"/>
    <col width="29" customWidth="1" min="7" max="7"/>
    <col width="14" customWidth="1" min="8" max="8"/>
    <col width="12" customWidth="1" min="9" max="9"/>
    <col width="15" customWidth="1" min="10" max="10"/>
    <col width="15" customWidth="1" min="11" max="11"/>
    <col width="35" customWidth="1" min="12" max="12"/>
    <col width="27" customWidth="1" min="13" max="13"/>
    <col width="27" customWidth="1" min="14" max="14"/>
    <col width="18" customWidth="1" min="15" max="15"/>
    <col width="18" customWidth="1" min="16" max="16"/>
    <col width="15" customWidth="1" min="17" max="17"/>
    <col width="22" customWidth="1" min="18" max="18"/>
  </cols>
  <sheetData>
    <row r="1" ht="38" customHeight="1">
      <c r="A1" s="2" t="inlineStr">
        <is>
          <t>ID interface</t>
        </is>
      </c>
      <c r="B1" s="2" t="inlineStr">
        <is>
          <t>Lot donneur</t>
        </is>
      </c>
      <c r="C1" s="2" t="inlineStr">
        <is>
          <t>Lot receveur</t>
        </is>
      </c>
      <c r="D1" s="2" t="inlineStr">
        <is>
          <t>Point de raccordement</t>
        </is>
      </c>
      <c r="E1" s="2" t="inlineStr">
        <is>
          <t>Condition de passage</t>
        </is>
      </c>
      <c r="F1" s="2" t="inlineStr">
        <is>
          <t>Livrable attendu</t>
        </is>
      </c>
      <c r="G1" s="2" t="inlineStr">
        <is>
          <t>Responsable interface</t>
        </is>
      </c>
      <c r="H1" s="2" t="inlineStr">
        <is>
          <t>Date requise</t>
        </is>
      </c>
      <c r="I1" s="2" t="inlineStr">
        <is>
          <t>Criticité</t>
        </is>
      </c>
      <c r="J1" s="2" t="inlineStr">
        <is>
          <t>Statut</t>
        </is>
      </c>
      <c r="K1" s="2" t="inlineStr">
        <is>
          <t>Date de clôture</t>
        </is>
      </c>
      <c r="L1" s="2" t="inlineStr">
        <is>
          <t>Commentaire</t>
        </is>
      </c>
      <c r="M1" s="3" t="inlineStr">
        <is>
          <t>Libellé donneur</t>
        </is>
      </c>
      <c r="N1" s="3" t="inlineStr">
        <is>
          <t>Libellé receveur</t>
        </is>
      </c>
      <c r="O1" s="3" t="inlineStr">
        <is>
          <t>Jours avant échéance</t>
        </is>
      </c>
      <c r="P1" s="3" t="inlineStr">
        <is>
          <t>Champs manquants</t>
        </is>
      </c>
      <c r="Q1" s="3" t="inlineStr">
        <is>
          <t>Contrôle ID</t>
        </is>
      </c>
      <c r="R1" s="3" t="inlineStr">
        <is>
          <t>Alerte</t>
        </is>
      </c>
    </row>
    <row r="2" ht="38" customHeight="1">
      <c r="A2" s="23" t="inlineStr">
        <is>
          <t>IF-001</t>
        </is>
      </c>
      <c r="B2" s="23" t="inlineStr">
        <is>
          <t>L01</t>
        </is>
      </c>
      <c r="C2" s="23" t="inlineStr">
        <is>
          <t>L06</t>
        </is>
      </c>
      <c r="D2" s="24" t="inlineStr">
        <is>
          <t>Noyau A fictif – niveau 1</t>
        </is>
      </c>
      <c r="E2" s="24" t="inlineStr">
        <is>
          <t>Voile repéré et altimétrie coordonnée</t>
        </is>
      </c>
      <c r="F2" s="24" t="inlineStr">
        <is>
          <t>Réservation EU cotée</t>
        </is>
      </c>
      <c r="G2" s="24" t="inlineStr">
        <is>
          <t>Coordination Gros œuvre fictive</t>
        </is>
      </c>
      <c r="H2" s="35" t="n">
        <v>46269</v>
      </c>
      <c r="I2" s="23" t="inlineStr">
        <is>
          <t>Haute</t>
        </is>
      </c>
      <c r="J2" s="23" t="inlineStr">
        <is>
          <t>En cours</t>
        </is>
      </c>
      <c r="K2" s="35" t="n"/>
      <c r="L2" s="24" t="inlineStr">
        <is>
          <t>Vérifier le repérage avant intervention.</t>
        </is>
      </c>
      <c r="M2" s="26">
        <f>IF($A2="","",IFERROR(VLOOKUP($B2,'Lots'!$A$2:$B$101,2,FALSE),"LOT INCONNU"))</f>
        <v/>
      </c>
      <c r="N2" s="26">
        <f>IF($A2="","",IFERROR(VLOOKUP($C2,'Lots'!$A$2:$B$101,2,FALSE),"LOT INCONNU"))</f>
        <v/>
      </c>
      <c r="O2" s="27">
        <f>IF(OR($A2="",$H2=""),"",$H2-Paramètres!$B$2)</f>
        <v/>
      </c>
      <c r="P2" s="28">
        <f>IF($A2="","",IFERROR(IF($B2="",1,0)+IF($C2="",1,0)+IF($D2="",1,0)+IF($E2="",1,0)+IF($F2="",1,0)+IF($G2="",1,0)+IF($H2="",1,0)+IF($I2="",1,0)+IF($J2="",1,0),0))</f>
        <v/>
      </c>
      <c r="Q2" s="28">
        <f>IF($A2="","",IF(COUNTIF('Interfaces'!$A$2:$A$201,$A2)&gt;1,"DOUBLON",""))</f>
        <v/>
      </c>
      <c r="R2" s="28">
        <f>IF($A2="","",IF($Q2="DOUBLON","DOUBLON",IF($G2="","SANS PROPRIÉTAIRE",IF($P2&gt;0,"INCOMPLÈTE",IF($J2="Bloquée","BLOQUÉE",IF($J2="Clôturée","OK",IF($H2&lt;Paramètres!$B$2,"EN RETARD",IF($H2&lt;=Paramètres!$B$2+Paramètres!$B$3,"À TRAITER","À VENIR"))))))))</f>
        <v/>
      </c>
    </row>
    <row r="3" ht="38" customHeight="1">
      <c r="A3" s="23" t="inlineStr">
        <is>
          <t>IF-002</t>
        </is>
      </c>
      <c r="B3" s="23" t="inlineStr">
        <is>
          <t>L07</t>
        </is>
      </c>
      <c r="C3" s="23" t="inlineStr">
        <is>
          <t>L05</t>
        </is>
      </c>
      <c r="D3" s="24" t="inlineStr">
        <is>
          <t>Local technique fictif – toiture</t>
        </is>
      </c>
      <c r="E3" s="24" t="inlineStr">
        <is>
          <t>Puissance et cheminement confirmés</t>
        </is>
      </c>
      <c r="F3" s="24" t="inlineStr">
        <is>
          <t>Alimentation de la CTA</t>
        </is>
      </c>
      <c r="G3" s="24" t="inlineStr">
        <is>
          <t>Cellule Électricité fictive</t>
        </is>
      </c>
      <c r="H3" s="35" t="n">
        <v>46275</v>
      </c>
      <c r="I3" s="23" t="inlineStr">
        <is>
          <t>Haute</t>
        </is>
      </c>
      <c r="J3" s="23" t="inlineStr">
        <is>
          <t>Ouverte</t>
        </is>
      </c>
      <c r="K3" s="35" t="n"/>
      <c r="L3" s="24" t="inlineStr">
        <is>
          <t>Attente du schéma de raccordement coordonné.</t>
        </is>
      </c>
      <c r="M3" s="26">
        <f>IF($A3="","",IFERROR(VLOOKUP($B3,'Lots'!$A$2:$B$101,2,FALSE),"LOT INCONNU"))</f>
        <v/>
      </c>
      <c r="N3" s="26">
        <f>IF($A3="","",IFERROR(VLOOKUP($C3,'Lots'!$A$2:$B$101,2,FALSE),"LOT INCONNU"))</f>
        <v/>
      </c>
      <c r="O3" s="27">
        <f>IF(OR($A3="",$H3=""),"",$H3-Paramètres!$B$2)</f>
        <v/>
      </c>
      <c r="P3" s="28">
        <f>IF($A3="","",IFERROR(IF($B3="",1,0)+IF($C3="",1,0)+IF($D3="",1,0)+IF($E3="",1,0)+IF($F3="",1,0)+IF($G3="",1,0)+IF($H3="",1,0)+IF($I3="",1,0)+IF($J3="",1,0),0))</f>
        <v/>
      </c>
      <c r="Q3" s="28">
        <f>IF($A3="","",IF(COUNTIF('Interfaces'!$A$2:$A$201,$A3)&gt;1,"DOUBLON",""))</f>
        <v/>
      </c>
      <c r="R3" s="28">
        <f>IF($A3="","",IF($Q3="DOUBLON","DOUBLON",IF($G3="","SANS PROPRIÉTAIRE",IF($P3&gt;0,"INCOMPLÈTE",IF($J3="Bloquée","BLOQUÉE",IF($J3="Clôturée","OK",IF($H3&lt;Paramètres!$B$2,"EN RETARD",IF($H3&lt;=Paramètres!$B$2+Paramètres!$B$3,"À TRAITER","À VENIR"))))))))</f>
        <v/>
      </c>
    </row>
    <row r="4" ht="38" customHeight="1">
      <c r="A4" s="23" t="inlineStr">
        <is>
          <t>IF-003</t>
        </is>
      </c>
      <c r="B4" s="23" t="inlineStr">
        <is>
          <t>L03</t>
        </is>
      </c>
      <c r="C4" s="23" t="inlineStr">
        <is>
          <t>L04</t>
        </is>
      </c>
      <c r="D4" s="24" t="inlineStr">
        <is>
          <t>Baie témoin fictive – façade est</t>
        </is>
      </c>
      <c r="E4" s="24" t="inlineStr">
        <is>
          <t>Cotes de baie et principe de pose confirmés</t>
        </is>
      </c>
      <c r="F4" s="24" t="inlineStr">
        <is>
          <t>Bavette de baie</t>
        </is>
      </c>
      <c r="G4" s="24" t="inlineStr">
        <is>
          <t>Coordination Façades fictive</t>
        </is>
      </c>
      <c r="H4" s="35" t="n">
        <v>46283</v>
      </c>
      <c r="I4" s="23" t="inlineStr">
        <is>
          <t>Moyenne</t>
        </is>
      </c>
      <c r="J4" s="23" t="inlineStr">
        <is>
          <t>À qualifier</t>
        </is>
      </c>
      <c r="K4" s="35" t="n"/>
      <c r="L4" s="24" t="inlineStr">
        <is>
          <t>Point à présenter à la prochaine revue.</t>
        </is>
      </c>
      <c r="M4" s="26">
        <f>IF($A4="","",IFERROR(VLOOKUP($B4,'Lots'!$A$2:$B$101,2,FALSE),"LOT INCONNU"))</f>
        <v/>
      </c>
      <c r="N4" s="26">
        <f>IF($A4="","",IFERROR(VLOOKUP($C4,'Lots'!$A$2:$B$101,2,FALSE),"LOT INCONNU"))</f>
        <v/>
      </c>
      <c r="O4" s="27">
        <f>IF(OR($A4="",$H4=""),"",$H4-Paramètres!$B$2)</f>
        <v/>
      </c>
      <c r="P4" s="28">
        <f>IF($A4="","",IFERROR(IF($B4="",1,0)+IF($C4="",1,0)+IF($D4="",1,0)+IF($E4="",1,0)+IF($F4="",1,0)+IF($G4="",1,0)+IF($H4="",1,0)+IF($I4="",1,0)+IF($J4="",1,0),0))</f>
        <v/>
      </c>
      <c r="Q4" s="28">
        <f>IF($A4="","",IF(COUNTIF('Interfaces'!$A$2:$A$201,$A4)&gt;1,"DOUBLON",""))</f>
        <v/>
      </c>
      <c r="R4" s="28">
        <f>IF($A4="","",IF($Q4="DOUBLON","DOUBLON",IF($G4="","SANS PROPRIÉTAIRE",IF($P4&gt;0,"INCOMPLÈTE",IF($J4="Bloquée","BLOQUÉE",IF($J4="Clôturée","OK",IF($H4&lt;Paramètres!$B$2,"EN RETARD",IF($H4&lt;=Paramètres!$B$2+Paramètres!$B$3,"À TRAITER","À VENIR"))))))))</f>
        <v/>
      </c>
    </row>
    <row r="5" ht="38" customHeight="1">
      <c r="A5" s="23" t="inlineStr">
        <is>
          <t>IF-004</t>
        </is>
      </c>
      <c r="B5" s="23" t="inlineStr">
        <is>
          <t>L05</t>
        </is>
      </c>
      <c r="C5" s="23" t="inlineStr">
        <is>
          <t>L08</t>
        </is>
      </c>
      <c r="D5" s="24" t="inlineStr">
        <is>
          <t>Circulation fictive – niveau 2</t>
        </is>
      </c>
      <c r="E5" s="24" t="inlineStr">
        <is>
          <t>Implantation de gaine figée</t>
        </is>
      </c>
      <c r="F5" s="24" t="inlineStr">
        <is>
          <t>Traversée de gaine</t>
        </is>
      </c>
      <c r="G5" s="24" t="inlineStr">
        <is>
          <t>Cellule CVC fictive</t>
        </is>
      </c>
      <c r="H5" s="35" t="n">
        <v>46266</v>
      </c>
      <c r="I5" s="23" t="inlineStr">
        <is>
          <t>Haute</t>
        </is>
      </c>
      <c r="J5" s="23" t="inlineStr">
        <is>
          <t>Bloquée</t>
        </is>
      </c>
      <c r="K5" s="35" t="n"/>
      <c r="L5" s="24" t="inlineStr">
        <is>
          <t>Blocage lié au positionnement du passage.</t>
        </is>
      </c>
      <c r="M5" s="26">
        <f>IF($A5="","",IFERROR(VLOOKUP($B5,'Lots'!$A$2:$B$101,2,FALSE),"LOT INCONNU"))</f>
        <v/>
      </c>
      <c r="N5" s="26">
        <f>IF($A5="","",IFERROR(VLOOKUP($C5,'Lots'!$A$2:$B$101,2,FALSE),"LOT INCONNU"))</f>
        <v/>
      </c>
      <c r="O5" s="27">
        <f>IF(OR($A5="",$H5=""),"",$H5-Paramètres!$B$2)</f>
        <v/>
      </c>
      <c r="P5" s="28">
        <f>IF($A5="","",IFERROR(IF($B5="",1,0)+IF($C5="",1,0)+IF($D5="",1,0)+IF($E5="",1,0)+IF($F5="",1,0)+IF($G5="",1,0)+IF($H5="",1,0)+IF($I5="",1,0)+IF($J5="",1,0),0))</f>
        <v/>
      </c>
      <c r="Q5" s="28">
        <f>IF($A5="","",IF(COUNTIF('Interfaces'!$A$2:$A$201,$A5)&gt;1,"DOUBLON",""))</f>
        <v/>
      </c>
      <c r="R5" s="28">
        <f>IF($A5="","",IF($Q5="DOUBLON","DOUBLON",IF($G5="","SANS PROPRIÉTAIRE",IF($P5&gt;0,"INCOMPLÈTE",IF($J5="Bloquée","BLOQUÉE",IF($J5="Clôturée","OK",IF($H5&lt;Paramètres!$B$2,"EN RETARD",IF($H5&lt;=Paramètres!$B$2+Paramètres!$B$3,"À TRAITER","À VENIR"))))))))</f>
        <v/>
      </c>
    </row>
    <row r="6" ht="38" customHeight="1">
      <c r="A6" s="23" t="inlineStr">
        <is>
          <t>IF-005</t>
        </is>
      </c>
      <c r="B6" s="23" t="inlineStr">
        <is>
          <t>L01</t>
        </is>
      </c>
      <c r="C6" s="23" t="inlineStr">
        <is>
          <t>L10</t>
        </is>
      </c>
      <c r="D6" s="24" t="inlineStr">
        <is>
          <t>Cage fictive – zone centrale</t>
        </is>
      </c>
      <c r="E6" s="24" t="inlineStr">
        <is>
          <t>Fond de fosse réceptionnable</t>
        </is>
      </c>
      <c r="F6" s="24" t="inlineStr">
        <is>
          <t>Fosse ascenseur</t>
        </is>
      </c>
      <c r="G6" s="24" t="inlineStr">
        <is>
          <t>Coordination Ascenseurs fictive</t>
        </is>
      </c>
      <c r="H6" s="35" t="n">
        <v>46264</v>
      </c>
      <c r="I6" s="23" t="inlineStr">
        <is>
          <t>Haute</t>
        </is>
      </c>
      <c r="J6" s="23" t="inlineStr">
        <is>
          <t>Clôturée</t>
        </is>
      </c>
      <c r="K6" s="35" t="n">
        <v>46267</v>
      </c>
      <c r="L6" s="24" t="inlineStr">
        <is>
          <t>Interface clôturée après contrôle de coordination.</t>
        </is>
      </c>
      <c r="M6" s="26">
        <f>IF($A6="","",IFERROR(VLOOKUP($B6,'Lots'!$A$2:$B$101,2,FALSE),"LOT INCONNU"))</f>
        <v/>
      </c>
      <c r="N6" s="26">
        <f>IF($A6="","",IFERROR(VLOOKUP($C6,'Lots'!$A$2:$B$101,2,FALSE),"LOT INCONNU"))</f>
        <v/>
      </c>
      <c r="O6" s="27">
        <f>IF(OR($A6="",$H6=""),"",$H6-Paramètres!$B$2)</f>
        <v/>
      </c>
      <c r="P6" s="28">
        <f>IF($A6="","",IFERROR(IF($B6="",1,0)+IF($C6="",1,0)+IF($D6="",1,0)+IF($E6="",1,0)+IF($F6="",1,0)+IF($G6="",1,0)+IF($H6="",1,0)+IF($I6="",1,0)+IF($J6="",1,0),0))</f>
        <v/>
      </c>
      <c r="Q6" s="28">
        <f>IF($A6="","",IF(COUNTIF('Interfaces'!$A$2:$A$201,$A6)&gt;1,"DOUBLON",""))</f>
        <v/>
      </c>
      <c r="R6" s="28">
        <f>IF($A6="","",IF($Q6="DOUBLON","DOUBLON",IF($G6="","SANS PROPRIÉTAIRE",IF($P6&gt;0,"INCOMPLÈTE",IF($J6="Bloquée","BLOQUÉE",IF($J6="Clôturée","OK",IF($H6&lt;Paramètres!$B$2,"EN RETARD",IF($H6&lt;=Paramètres!$B$2+Paramètres!$B$3,"À TRAITER","À VENIR"))))))))</f>
        <v/>
      </c>
    </row>
    <row r="7" ht="38" customHeight="1">
      <c r="A7" s="23" t="inlineStr">
        <is>
          <t>IF-006</t>
        </is>
      </c>
      <c r="B7" s="23" t="inlineStr">
        <is>
          <t>L06</t>
        </is>
      </c>
      <c r="C7" s="23" t="inlineStr">
        <is>
          <t>L09</t>
        </is>
      </c>
      <c r="D7" s="24" t="inlineStr">
        <is>
          <t>Local fictif de service – niveau 1</t>
        </is>
      </c>
      <c r="E7" s="24" t="inlineStr">
        <is>
          <t>Évacuation positionnée et support disponible</t>
        </is>
      </c>
      <c r="F7" s="24" t="inlineStr">
        <is>
          <t>Siphon du local fictif</t>
        </is>
      </c>
      <c r="G7" s="24" t="inlineStr">
        <is>
          <t>Cellule Plomberie fictive</t>
        </is>
      </c>
      <c r="H7" s="35" t="n">
        <v>46287</v>
      </c>
      <c r="I7" s="23" t="inlineStr">
        <is>
          <t>Basse</t>
        </is>
      </c>
      <c r="J7" s="23" t="inlineStr">
        <is>
          <t>Ouverte</t>
        </is>
      </c>
      <c r="K7" s="35" t="n"/>
      <c r="L7" s="24" t="inlineStr">
        <is>
          <t>Coordonner la finition autour du siphon.</t>
        </is>
      </c>
      <c r="M7" s="26">
        <f>IF($A7="","",IFERROR(VLOOKUP($B7,'Lots'!$A$2:$B$101,2,FALSE),"LOT INCONNU"))</f>
        <v/>
      </c>
      <c r="N7" s="26">
        <f>IF($A7="","",IFERROR(VLOOKUP($C7,'Lots'!$A$2:$B$101,2,FALSE),"LOT INCONNU"))</f>
        <v/>
      </c>
      <c r="O7" s="27">
        <f>IF(OR($A7="",$H7=""),"",$H7-Paramètres!$B$2)</f>
        <v/>
      </c>
      <c r="P7" s="28">
        <f>IF($A7="","",IFERROR(IF($B7="",1,0)+IF($C7="",1,0)+IF($D7="",1,0)+IF($E7="",1,0)+IF($F7="",1,0)+IF($G7="",1,0)+IF($H7="",1,0)+IF($I7="",1,0)+IF($J7="",1,0),0))</f>
        <v/>
      </c>
      <c r="Q7" s="28">
        <f>IF($A7="","",IF(COUNTIF('Interfaces'!$A$2:$A$201,$A7)&gt;1,"DOUBLON",""))</f>
        <v/>
      </c>
      <c r="R7" s="28">
        <f>IF($A7="","",IF($Q7="DOUBLON","DOUBLON",IF($G7="","SANS PROPRIÉTAIRE",IF($P7&gt;0,"INCOMPLÈTE",IF($J7="Bloquée","BLOQUÉE",IF($J7="Clôturée","OK",IF($H7&lt;Paramètres!$B$2,"EN RETARD",IF($H7&lt;=Paramètres!$B$2+Paramètres!$B$3,"À TRAITER","À VENIR"))))))))</f>
        <v/>
      </c>
    </row>
    <row r="8" ht="38" customHeight="1">
      <c r="A8" s="23" t="inlineStr">
        <is>
          <t>IF-007</t>
        </is>
      </c>
      <c r="B8" s="23" t="inlineStr">
        <is>
          <t>L07</t>
        </is>
      </c>
      <c r="C8" s="23" t="inlineStr">
        <is>
          <t>L08</t>
        </is>
      </c>
      <c r="D8" s="24" t="inlineStr">
        <is>
          <t>Bureau témoin fictif – niveau 3</t>
        </is>
      </c>
      <c r="E8" s="24" t="inlineStr">
        <is>
          <t>Calepinage de cloison transmis</t>
        </is>
      </c>
      <c r="F8" s="24" t="inlineStr">
        <is>
          <t>Boîtier intégré à la cloison</t>
        </is>
      </c>
      <c r="G8" s="24" t="inlineStr">
        <is>
          <t>Coordination Électricité fictive</t>
        </is>
      </c>
      <c r="H8" s="35" t="n">
        <v>46280</v>
      </c>
      <c r="I8" s="23" t="inlineStr">
        <is>
          <t>Moyenne</t>
        </is>
      </c>
      <c r="J8" s="23" t="inlineStr">
        <is>
          <t>En cours</t>
        </is>
      </c>
      <c r="K8" s="35" t="n"/>
      <c r="L8" s="24" t="inlineStr">
        <is>
          <t>Hauteur du boîtier à confirmer.</t>
        </is>
      </c>
      <c r="M8" s="26">
        <f>IF($A8="","",IFERROR(VLOOKUP($B8,'Lots'!$A$2:$B$101,2,FALSE),"LOT INCONNU"))</f>
        <v/>
      </c>
      <c r="N8" s="26">
        <f>IF($A8="","",IFERROR(VLOOKUP($C8,'Lots'!$A$2:$B$101,2,FALSE),"LOT INCONNU"))</f>
        <v/>
      </c>
      <c r="O8" s="27">
        <f>IF(OR($A8="",$H8=""),"",$H8-Paramètres!$B$2)</f>
        <v/>
      </c>
      <c r="P8" s="28">
        <f>IF($A8="","",IFERROR(IF($B8="",1,0)+IF($C8="",1,0)+IF($D8="",1,0)+IF($E8="",1,0)+IF($F8="",1,0)+IF($G8="",1,0)+IF($H8="",1,0)+IF($I8="",1,0)+IF($J8="",1,0),0))</f>
        <v/>
      </c>
      <c r="Q8" s="28">
        <f>IF($A8="","",IF(COUNTIF('Interfaces'!$A$2:$A$201,$A8)&gt;1,"DOUBLON",""))</f>
        <v/>
      </c>
      <c r="R8" s="28">
        <f>IF($A8="","",IF($Q8="DOUBLON","DOUBLON",IF($G8="","SANS PROPRIÉTAIRE",IF($P8&gt;0,"INCOMPLÈTE",IF($J8="Bloquée","BLOQUÉE",IF($J8="Clôturée","OK",IF($H8&lt;Paramètres!$B$2,"EN RETARD",IF($H8&lt;=Paramètres!$B$2+Paramètres!$B$3,"À TRAITER","À VENIR"))))))))</f>
        <v/>
      </c>
    </row>
    <row r="9" ht="38" customHeight="1">
      <c r="A9" s="23" t="inlineStr">
        <is>
          <t>IF-008</t>
        </is>
      </c>
      <c r="B9" s="23" t="inlineStr">
        <is>
          <t>L02</t>
        </is>
      </c>
      <c r="C9" s="23" t="inlineStr">
        <is>
          <t>L05</t>
        </is>
      </c>
      <c r="D9" s="24" t="inlineStr">
        <is>
          <t>Toiture fictive – zone ouest</t>
        </is>
      </c>
      <c r="E9" s="24" t="inlineStr">
        <is>
          <t>Implantation et costière coordonnées</t>
        </is>
      </c>
      <c r="F9" s="24" t="inlineStr">
        <is>
          <t>Sortie de toiture</t>
        </is>
      </c>
      <c r="G9" s="24" t="n"/>
      <c r="H9" s="35" t="n">
        <v>46271</v>
      </c>
      <c r="I9" s="23" t="inlineStr">
        <is>
          <t>Haute</t>
        </is>
      </c>
      <c r="J9" s="23" t="inlineStr">
        <is>
          <t>Ouverte</t>
        </is>
      </c>
      <c r="K9" s="35" t="n"/>
      <c r="L9" s="24" t="inlineStr">
        <is>
          <t>Propriétaire de l’interface à désigner.</t>
        </is>
      </c>
      <c r="M9" s="26">
        <f>IF($A9="","",IFERROR(VLOOKUP($B9,'Lots'!$A$2:$B$101,2,FALSE),"LOT INCONNU"))</f>
        <v/>
      </c>
      <c r="N9" s="26">
        <f>IF($A9="","",IFERROR(VLOOKUP($C9,'Lots'!$A$2:$B$101,2,FALSE),"LOT INCONNU"))</f>
        <v/>
      </c>
      <c r="O9" s="27">
        <f>IF(OR($A9="",$H9=""),"",$H9-Paramètres!$B$2)</f>
        <v/>
      </c>
      <c r="P9" s="28">
        <f>IF($A9="","",IFERROR(IF($B9="",1,0)+IF($C9="",1,0)+IF($D9="",1,0)+IF($E9="",1,0)+IF($F9="",1,0)+IF($G9="",1,0)+IF($H9="",1,0)+IF($I9="",1,0)+IF($J9="",1,0),0))</f>
        <v/>
      </c>
      <c r="Q9" s="28">
        <f>IF($A9="","",IF(COUNTIF('Interfaces'!$A$2:$A$201,$A9)&gt;1,"DOUBLON",""))</f>
        <v/>
      </c>
      <c r="R9" s="28">
        <f>IF($A9="","",IF($Q9="DOUBLON","DOUBLON",IF($G9="","SANS PROPRIÉTAIRE",IF($P9&gt;0,"INCOMPLÈTE",IF($J9="Bloquée","BLOQUÉE",IF($J9="Clôturée","OK",IF($H9&lt;Paramètres!$B$2,"EN RETARD",IF($H9&lt;=Paramètres!$B$2+Paramètres!$B$3,"À TRAITER","À VENIR"))))))))</f>
        <v/>
      </c>
    </row>
    <row r="10" ht="38" customHeight="1">
      <c r="A10" s="23" t="inlineStr">
        <is>
          <t>IF-009</t>
        </is>
      </c>
      <c r="B10" s="23" t="inlineStr">
        <is>
          <t>L04</t>
        </is>
      </c>
      <c r="C10" s="23" t="inlineStr">
        <is>
          <t>L07</t>
        </is>
      </c>
      <c r="D10" s="24" t="inlineStr">
        <is>
          <t>Accès fictif – façade sud</t>
        </is>
      </c>
      <c r="E10" s="24" t="inlineStr">
        <is>
          <t>Type de contact et passage de câble confirmés</t>
        </is>
      </c>
      <c r="F10" s="24" t="inlineStr">
        <is>
          <t>Contact de position</t>
        </is>
      </c>
      <c r="G10" s="24" t="inlineStr">
        <is>
          <t>Cellule Menuiseries fictive</t>
        </is>
      </c>
      <c r="H10" s="35" t="n">
        <v>46300</v>
      </c>
      <c r="I10" s="23" t="inlineStr">
        <is>
          <t>Basse</t>
        </is>
      </c>
      <c r="J10" s="23" t="inlineStr">
        <is>
          <t>À qualifier</t>
        </is>
      </c>
      <c r="K10" s="35" t="n"/>
      <c r="L10" s="24" t="inlineStr">
        <is>
          <t>Besoin fonctionnel à préciser.</t>
        </is>
      </c>
      <c r="M10" s="26">
        <f>IF($A10="","",IFERROR(VLOOKUP($B10,'Lots'!$A$2:$B$101,2,FALSE),"LOT INCONNU"))</f>
        <v/>
      </c>
      <c r="N10" s="26">
        <f>IF($A10="","",IFERROR(VLOOKUP($C10,'Lots'!$A$2:$B$101,2,FALSE),"LOT INCONNU"))</f>
        <v/>
      </c>
      <c r="O10" s="27">
        <f>IF(OR($A10="",$H10=""),"",$H10-Paramètres!$B$2)</f>
        <v/>
      </c>
      <c r="P10" s="28">
        <f>IF($A10="","",IFERROR(IF($B10="",1,0)+IF($C10="",1,0)+IF($D10="",1,0)+IF($E10="",1,0)+IF($F10="",1,0)+IF($G10="",1,0)+IF($H10="",1,0)+IF($I10="",1,0)+IF($J10="",1,0),0))</f>
        <v/>
      </c>
      <c r="Q10" s="28">
        <f>IF($A10="","",IF(COUNTIF('Interfaces'!$A$2:$A$201,$A10)&gt;1,"DOUBLON",""))</f>
        <v/>
      </c>
      <c r="R10" s="28">
        <f>IF($A10="","",IF($Q10="DOUBLON","DOUBLON",IF($G10="","SANS PROPRIÉTAIRE",IF($P10&gt;0,"INCOMPLÈTE",IF($J10="Bloquée","BLOQUÉE",IF($J10="Clôturée","OK",IF($H10&lt;Paramètres!$B$2,"EN RETARD",IF($H10&lt;=Paramètres!$B$2+Paramètres!$B$3,"À TRAITER","À VENIR"))))))))</f>
        <v/>
      </c>
    </row>
    <row r="11" ht="38" customHeight="1">
      <c r="A11" s="23" t="inlineStr">
        <is>
          <t>IF-010</t>
        </is>
      </c>
      <c r="B11" s="23" t="inlineStr">
        <is>
          <t>L08</t>
        </is>
      </c>
      <c r="C11" s="23" t="inlineStr">
        <is>
          <t>L09</t>
        </is>
      </c>
      <c r="D11" s="24" t="inlineStr">
        <is>
          <t>Palier fictif – niveau 2</t>
        </is>
      </c>
      <c r="E11" s="24" t="inlineStr">
        <is>
          <t>Planéité et séchage déclarés disponibles</t>
        </is>
      </c>
      <c r="F11" s="24" t="inlineStr">
        <is>
          <t>État du support</t>
        </is>
      </c>
      <c r="G11" s="24" t="inlineStr">
        <is>
          <t>Coordination Cloisons fictive</t>
        </is>
      </c>
      <c r="H11" s="35" t="n">
        <v>46277</v>
      </c>
      <c r="I11" s="23" t="inlineStr">
        <is>
          <t>Moyenne</t>
        </is>
      </c>
      <c r="J11" s="23" t="inlineStr">
        <is>
          <t>Clôturée</t>
        </is>
      </c>
      <c r="K11" s="35" t="n">
        <v>46277</v>
      </c>
      <c r="L11" s="24" t="inlineStr">
        <is>
          <t>État du support coordonné entre les deux lots.</t>
        </is>
      </c>
      <c r="M11" s="26">
        <f>IF($A11="","",IFERROR(VLOOKUP($B11,'Lots'!$A$2:$B$101,2,FALSE),"LOT INCONNU"))</f>
        <v/>
      </c>
      <c r="N11" s="26">
        <f>IF($A11="","",IFERROR(VLOOKUP($C11,'Lots'!$A$2:$B$101,2,FALSE),"LOT INCONNU"))</f>
        <v/>
      </c>
      <c r="O11" s="27">
        <f>IF(OR($A11="",$H11=""),"",$H11-Paramètres!$B$2)</f>
        <v/>
      </c>
      <c r="P11" s="28">
        <f>IF($A11="","",IFERROR(IF($B11="",1,0)+IF($C11="",1,0)+IF($D11="",1,0)+IF($E11="",1,0)+IF($F11="",1,0)+IF($G11="",1,0)+IF($H11="",1,0)+IF($I11="",1,0)+IF($J11="",1,0),0))</f>
        <v/>
      </c>
      <c r="Q11" s="28">
        <f>IF($A11="","",IF(COUNTIF('Interfaces'!$A$2:$A$201,$A11)&gt;1,"DOUBLON",""))</f>
        <v/>
      </c>
      <c r="R11" s="28">
        <f>IF($A11="","",IF($Q11="DOUBLON","DOUBLON",IF($G11="","SANS PROPRIÉTAIRE",IF($P11&gt;0,"INCOMPLÈTE",IF($J11="Bloquée","BLOQUÉE",IF($J11="Clôturée","OK",IF($H11&lt;Paramètres!$B$2,"EN RETARD",IF($H11&lt;=Paramètres!$B$2+Paramètres!$B$3,"À TRAITER","À VENIR"))))))))</f>
        <v/>
      </c>
    </row>
    <row r="12" ht="24" customHeight="1">
      <c r="A12" s="23" t="n"/>
      <c r="B12" s="23" t="n"/>
      <c r="C12" s="23" t="n"/>
      <c r="D12" s="24" t="n"/>
      <c r="E12" s="24" t="n"/>
      <c r="F12" s="24" t="n"/>
      <c r="G12" s="24" t="n"/>
      <c r="H12" s="35" t="n"/>
      <c r="I12" s="23" t="n"/>
      <c r="J12" s="23" t="n"/>
      <c r="K12" s="35" t="n"/>
      <c r="L12" s="24" t="n"/>
      <c r="M12" s="26">
        <f>IF($A12="","",IFERROR(VLOOKUP($B12,'Lots'!$A$2:$B$101,2,FALSE),"LOT INCONNU"))</f>
        <v/>
      </c>
      <c r="N12" s="26">
        <f>IF($A12="","",IFERROR(VLOOKUP($C12,'Lots'!$A$2:$B$101,2,FALSE),"LOT INCONNU"))</f>
        <v/>
      </c>
      <c r="O12" s="27">
        <f>IF(OR($A12="",$H12=""),"",$H12-Paramètres!$B$2)</f>
        <v/>
      </c>
      <c r="P12" s="28">
        <f>IF($A12="","",IFERROR(IF($B12="",1,0)+IF($C12="",1,0)+IF($D12="",1,0)+IF($E12="",1,0)+IF($F12="",1,0)+IF($G12="",1,0)+IF($H12="",1,0)+IF($I12="",1,0)+IF($J12="",1,0),0))</f>
        <v/>
      </c>
      <c r="Q12" s="28">
        <f>IF($A12="","",IF(COUNTIF('Interfaces'!$A$2:$A$201,$A12)&gt;1,"DOUBLON",""))</f>
        <v/>
      </c>
      <c r="R12" s="28">
        <f>IF($A12="","",IF($Q12="DOUBLON","DOUBLON",IF($G12="","SANS PROPRIÉTAIRE",IF($P12&gt;0,"INCOMPLÈTE",IF($J12="Bloquée","BLOQUÉE",IF($J12="Clôturée","OK",IF($H12&lt;Paramètres!$B$2,"EN RETARD",IF($H12&lt;=Paramètres!$B$2+Paramètres!$B$3,"À TRAITER","À VENIR"))))))))</f>
        <v/>
      </c>
    </row>
    <row r="13" ht="24" customHeight="1">
      <c r="A13" s="23" t="n"/>
      <c r="B13" s="23" t="n"/>
      <c r="C13" s="23" t="n"/>
      <c r="D13" s="24" t="n"/>
      <c r="E13" s="24" t="n"/>
      <c r="F13" s="24" t="n"/>
      <c r="G13" s="24" t="n"/>
      <c r="H13" s="35" t="n"/>
      <c r="I13" s="23" t="n"/>
      <c r="J13" s="23" t="n"/>
      <c r="K13" s="35" t="n"/>
      <c r="L13" s="24" t="n"/>
      <c r="M13" s="26">
        <f>IF($A13="","",IFERROR(VLOOKUP($B13,'Lots'!$A$2:$B$101,2,FALSE),"LOT INCONNU"))</f>
        <v/>
      </c>
      <c r="N13" s="26">
        <f>IF($A13="","",IFERROR(VLOOKUP($C13,'Lots'!$A$2:$B$101,2,FALSE),"LOT INCONNU"))</f>
        <v/>
      </c>
      <c r="O13" s="27">
        <f>IF(OR($A13="",$H13=""),"",$H13-Paramètres!$B$2)</f>
        <v/>
      </c>
      <c r="P13" s="28">
        <f>IF($A13="","",IFERROR(IF($B13="",1,0)+IF($C13="",1,0)+IF($D13="",1,0)+IF($E13="",1,0)+IF($F13="",1,0)+IF($G13="",1,0)+IF($H13="",1,0)+IF($I13="",1,0)+IF($J13="",1,0),0))</f>
        <v/>
      </c>
      <c r="Q13" s="28">
        <f>IF($A13="","",IF(COUNTIF('Interfaces'!$A$2:$A$201,$A13)&gt;1,"DOUBLON",""))</f>
        <v/>
      </c>
      <c r="R13" s="28">
        <f>IF($A13="","",IF($Q13="DOUBLON","DOUBLON",IF($G13="","SANS PROPRIÉTAIRE",IF($P13&gt;0,"INCOMPLÈTE",IF($J13="Bloquée","BLOQUÉE",IF($J13="Clôturée","OK",IF($H13&lt;Paramètres!$B$2,"EN RETARD",IF($H13&lt;=Paramètres!$B$2+Paramètres!$B$3,"À TRAITER","À VENIR"))))))))</f>
        <v/>
      </c>
    </row>
    <row r="14" ht="24" customHeight="1">
      <c r="A14" s="23" t="n"/>
      <c r="B14" s="23" t="n"/>
      <c r="C14" s="23" t="n"/>
      <c r="D14" s="24" t="n"/>
      <c r="E14" s="24" t="n"/>
      <c r="F14" s="24" t="n"/>
      <c r="G14" s="24" t="n"/>
      <c r="H14" s="35" t="n"/>
      <c r="I14" s="23" t="n"/>
      <c r="J14" s="23" t="n"/>
      <c r="K14" s="35" t="n"/>
      <c r="L14" s="24" t="n"/>
      <c r="M14" s="26">
        <f>IF($A14="","",IFERROR(VLOOKUP($B14,'Lots'!$A$2:$B$101,2,FALSE),"LOT INCONNU"))</f>
        <v/>
      </c>
      <c r="N14" s="26">
        <f>IF($A14="","",IFERROR(VLOOKUP($C14,'Lots'!$A$2:$B$101,2,FALSE),"LOT INCONNU"))</f>
        <v/>
      </c>
      <c r="O14" s="27">
        <f>IF(OR($A14="",$H14=""),"",$H14-Paramètres!$B$2)</f>
        <v/>
      </c>
      <c r="P14" s="28">
        <f>IF($A14="","",IFERROR(IF($B14="",1,0)+IF($C14="",1,0)+IF($D14="",1,0)+IF($E14="",1,0)+IF($F14="",1,0)+IF($G14="",1,0)+IF($H14="",1,0)+IF($I14="",1,0)+IF($J14="",1,0),0))</f>
        <v/>
      </c>
      <c r="Q14" s="28">
        <f>IF($A14="","",IF(COUNTIF('Interfaces'!$A$2:$A$201,$A14)&gt;1,"DOUBLON",""))</f>
        <v/>
      </c>
      <c r="R14" s="28">
        <f>IF($A14="","",IF($Q14="DOUBLON","DOUBLON",IF($G14="","SANS PROPRIÉTAIRE",IF($P14&gt;0,"INCOMPLÈTE",IF($J14="Bloquée","BLOQUÉE",IF($J14="Clôturée","OK",IF($H14&lt;Paramètres!$B$2,"EN RETARD",IF($H14&lt;=Paramètres!$B$2+Paramètres!$B$3,"À TRAITER","À VENIR"))))))))</f>
        <v/>
      </c>
    </row>
    <row r="15" ht="24" customHeight="1">
      <c r="A15" s="23" t="n"/>
      <c r="B15" s="23" t="n"/>
      <c r="C15" s="23" t="n"/>
      <c r="D15" s="24" t="n"/>
      <c r="E15" s="24" t="n"/>
      <c r="F15" s="24" t="n"/>
      <c r="G15" s="24" t="n"/>
      <c r="H15" s="35" t="n"/>
      <c r="I15" s="23" t="n"/>
      <c r="J15" s="23" t="n"/>
      <c r="K15" s="35" t="n"/>
      <c r="L15" s="24" t="n"/>
      <c r="M15" s="26">
        <f>IF($A15="","",IFERROR(VLOOKUP($B15,'Lots'!$A$2:$B$101,2,FALSE),"LOT INCONNU"))</f>
        <v/>
      </c>
      <c r="N15" s="26">
        <f>IF($A15="","",IFERROR(VLOOKUP($C15,'Lots'!$A$2:$B$101,2,FALSE),"LOT INCONNU"))</f>
        <v/>
      </c>
      <c r="O15" s="27">
        <f>IF(OR($A15="",$H15=""),"",$H15-Paramètres!$B$2)</f>
        <v/>
      </c>
      <c r="P15" s="28">
        <f>IF($A15="","",IFERROR(IF($B15="",1,0)+IF($C15="",1,0)+IF($D15="",1,0)+IF($E15="",1,0)+IF($F15="",1,0)+IF($G15="",1,0)+IF($H15="",1,0)+IF($I15="",1,0)+IF($J15="",1,0),0))</f>
        <v/>
      </c>
      <c r="Q15" s="28">
        <f>IF($A15="","",IF(COUNTIF('Interfaces'!$A$2:$A$201,$A15)&gt;1,"DOUBLON",""))</f>
        <v/>
      </c>
      <c r="R15" s="28">
        <f>IF($A15="","",IF($Q15="DOUBLON","DOUBLON",IF($G15="","SANS PROPRIÉTAIRE",IF($P15&gt;0,"INCOMPLÈTE",IF($J15="Bloquée","BLOQUÉE",IF($J15="Clôturée","OK",IF($H15&lt;Paramètres!$B$2,"EN RETARD",IF($H15&lt;=Paramètres!$B$2+Paramètres!$B$3,"À TRAITER","À VENIR"))))))))</f>
        <v/>
      </c>
    </row>
    <row r="16" ht="24" customHeight="1">
      <c r="A16" s="23" t="n"/>
      <c r="B16" s="23" t="n"/>
      <c r="C16" s="23" t="n"/>
      <c r="D16" s="24" t="n"/>
      <c r="E16" s="24" t="n"/>
      <c r="F16" s="24" t="n"/>
      <c r="G16" s="24" t="n"/>
      <c r="H16" s="35" t="n"/>
      <c r="I16" s="23" t="n"/>
      <c r="J16" s="23" t="n"/>
      <c r="K16" s="35" t="n"/>
      <c r="L16" s="24" t="n"/>
      <c r="M16" s="26">
        <f>IF($A16="","",IFERROR(VLOOKUP($B16,'Lots'!$A$2:$B$101,2,FALSE),"LOT INCONNU"))</f>
        <v/>
      </c>
      <c r="N16" s="26">
        <f>IF($A16="","",IFERROR(VLOOKUP($C16,'Lots'!$A$2:$B$101,2,FALSE),"LOT INCONNU"))</f>
        <v/>
      </c>
      <c r="O16" s="27">
        <f>IF(OR($A16="",$H16=""),"",$H16-Paramètres!$B$2)</f>
        <v/>
      </c>
      <c r="P16" s="28">
        <f>IF($A16="","",IFERROR(IF($B16="",1,0)+IF($C16="",1,0)+IF($D16="",1,0)+IF($E16="",1,0)+IF($F16="",1,0)+IF($G16="",1,0)+IF($H16="",1,0)+IF($I16="",1,0)+IF($J16="",1,0),0))</f>
        <v/>
      </c>
      <c r="Q16" s="28">
        <f>IF($A16="","",IF(COUNTIF('Interfaces'!$A$2:$A$201,$A16)&gt;1,"DOUBLON",""))</f>
        <v/>
      </c>
      <c r="R16" s="28">
        <f>IF($A16="","",IF($Q16="DOUBLON","DOUBLON",IF($G16="","SANS PROPRIÉTAIRE",IF($P16&gt;0,"INCOMPLÈTE",IF($J16="Bloquée","BLOQUÉE",IF($J16="Clôturée","OK",IF($H16&lt;Paramètres!$B$2,"EN RETARD",IF($H16&lt;=Paramètres!$B$2+Paramètres!$B$3,"À TRAITER","À VENIR"))))))))</f>
        <v/>
      </c>
    </row>
    <row r="17" ht="24" customHeight="1">
      <c r="A17" s="23" t="n"/>
      <c r="B17" s="23" t="n"/>
      <c r="C17" s="23" t="n"/>
      <c r="D17" s="24" t="n"/>
      <c r="E17" s="24" t="n"/>
      <c r="F17" s="24" t="n"/>
      <c r="G17" s="24" t="n"/>
      <c r="H17" s="35" t="n"/>
      <c r="I17" s="23" t="n"/>
      <c r="J17" s="23" t="n"/>
      <c r="K17" s="35" t="n"/>
      <c r="L17" s="24" t="n"/>
      <c r="M17" s="26">
        <f>IF($A17="","",IFERROR(VLOOKUP($B17,'Lots'!$A$2:$B$101,2,FALSE),"LOT INCONNU"))</f>
        <v/>
      </c>
      <c r="N17" s="26">
        <f>IF($A17="","",IFERROR(VLOOKUP($C17,'Lots'!$A$2:$B$101,2,FALSE),"LOT INCONNU"))</f>
        <v/>
      </c>
      <c r="O17" s="27">
        <f>IF(OR($A17="",$H17=""),"",$H17-Paramètres!$B$2)</f>
        <v/>
      </c>
      <c r="P17" s="28">
        <f>IF($A17="","",IFERROR(IF($B17="",1,0)+IF($C17="",1,0)+IF($D17="",1,0)+IF($E17="",1,0)+IF($F17="",1,0)+IF($G17="",1,0)+IF($H17="",1,0)+IF($I17="",1,0)+IF($J17="",1,0),0))</f>
        <v/>
      </c>
      <c r="Q17" s="28">
        <f>IF($A17="","",IF(COUNTIF('Interfaces'!$A$2:$A$201,$A17)&gt;1,"DOUBLON",""))</f>
        <v/>
      </c>
      <c r="R17" s="28">
        <f>IF($A17="","",IF($Q17="DOUBLON","DOUBLON",IF($G17="","SANS PROPRIÉTAIRE",IF($P17&gt;0,"INCOMPLÈTE",IF($J17="Bloquée","BLOQUÉE",IF($J17="Clôturée","OK",IF($H17&lt;Paramètres!$B$2,"EN RETARD",IF($H17&lt;=Paramètres!$B$2+Paramètres!$B$3,"À TRAITER","À VENIR"))))))))</f>
        <v/>
      </c>
    </row>
    <row r="18" ht="24" customHeight="1">
      <c r="A18" s="23" t="n"/>
      <c r="B18" s="23" t="n"/>
      <c r="C18" s="23" t="n"/>
      <c r="D18" s="24" t="n"/>
      <c r="E18" s="24" t="n"/>
      <c r="F18" s="24" t="n"/>
      <c r="G18" s="24" t="n"/>
      <c r="H18" s="35" t="n"/>
      <c r="I18" s="23" t="n"/>
      <c r="J18" s="23" t="n"/>
      <c r="K18" s="35" t="n"/>
      <c r="L18" s="24" t="n"/>
      <c r="M18" s="26">
        <f>IF($A18="","",IFERROR(VLOOKUP($B18,'Lots'!$A$2:$B$101,2,FALSE),"LOT INCONNU"))</f>
        <v/>
      </c>
      <c r="N18" s="26">
        <f>IF($A18="","",IFERROR(VLOOKUP($C18,'Lots'!$A$2:$B$101,2,FALSE),"LOT INCONNU"))</f>
        <v/>
      </c>
      <c r="O18" s="27">
        <f>IF(OR($A18="",$H18=""),"",$H18-Paramètres!$B$2)</f>
        <v/>
      </c>
      <c r="P18" s="28">
        <f>IF($A18="","",IFERROR(IF($B18="",1,0)+IF($C18="",1,0)+IF($D18="",1,0)+IF($E18="",1,0)+IF($F18="",1,0)+IF($G18="",1,0)+IF($H18="",1,0)+IF($I18="",1,0)+IF($J18="",1,0),0))</f>
        <v/>
      </c>
      <c r="Q18" s="28">
        <f>IF($A18="","",IF(COUNTIF('Interfaces'!$A$2:$A$201,$A18)&gt;1,"DOUBLON",""))</f>
        <v/>
      </c>
      <c r="R18" s="28">
        <f>IF($A18="","",IF($Q18="DOUBLON","DOUBLON",IF($G18="","SANS PROPRIÉTAIRE",IF($P18&gt;0,"INCOMPLÈTE",IF($J18="Bloquée","BLOQUÉE",IF($J18="Clôturée","OK",IF($H18&lt;Paramètres!$B$2,"EN RETARD",IF($H18&lt;=Paramètres!$B$2+Paramètres!$B$3,"À TRAITER","À VENIR"))))))))</f>
        <v/>
      </c>
    </row>
    <row r="19" ht="24" customHeight="1">
      <c r="A19" s="23" t="n"/>
      <c r="B19" s="23" t="n"/>
      <c r="C19" s="23" t="n"/>
      <c r="D19" s="24" t="n"/>
      <c r="E19" s="24" t="n"/>
      <c r="F19" s="24" t="n"/>
      <c r="G19" s="24" t="n"/>
      <c r="H19" s="35" t="n"/>
      <c r="I19" s="23" t="n"/>
      <c r="J19" s="23" t="n"/>
      <c r="K19" s="35" t="n"/>
      <c r="L19" s="24" t="n"/>
      <c r="M19" s="26">
        <f>IF($A19="","",IFERROR(VLOOKUP($B19,'Lots'!$A$2:$B$101,2,FALSE),"LOT INCONNU"))</f>
        <v/>
      </c>
      <c r="N19" s="26">
        <f>IF($A19="","",IFERROR(VLOOKUP($C19,'Lots'!$A$2:$B$101,2,FALSE),"LOT INCONNU"))</f>
        <v/>
      </c>
      <c r="O19" s="27">
        <f>IF(OR($A19="",$H19=""),"",$H19-Paramètres!$B$2)</f>
        <v/>
      </c>
      <c r="P19" s="28">
        <f>IF($A19="","",IFERROR(IF($B19="",1,0)+IF($C19="",1,0)+IF($D19="",1,0)+IF($E19="",1,0)+IF($F19="",1,0)+IF($G19="",1,0)+IF($H19="",1,0)+IF($I19="",1,0)+IF($J19="",1,0),0))</f>
        <v/>
      </c>
      <c r="Q19" s="28">
        <f>IF($A19="","",IF(COUNTIF('Interfaces'!$A$2:$A$201,$A19)&gt;1,"DOUBLON",""))</f>
        <v/>
      </c>
      <c r="R19" s="28">
        <f>IF($A19="","",IF($Q19="DOUBLON","DOUBLON",IF($G19="","SANS PROPRIÉTAIRE",IF($P19&gt;0,"INCOMPLÈTE",IF($J19="Bloquée","BLOQUÉE",IF($J19="Clôturée","OK",IF($H19&lt;Paramètres!$B$2,"EN RETARD",IF($H19&lt;=Paramètres!$B$2+Paramètres!$B$3,"À TRAITER","À VENIR"))))))))</f>
        <v/>
      </c>
    </row>
    <row r="20" ht="24" customHeight="1">
      <c r="A20" s="23" t="n"/>
      <c r="B20" s="23" t="n"/>
      <c r="C20" s="23" t="n"/>
      <c r="D20" s="24" t="n"/>
      <c r="E20" s="24" t="n"/>
      <c r="F20" s="24" t="n"/>
      <c r="G20" s="24" t="n"/>
      <c r="H20" s="35" t="n"/>
      <c r="I20" s="23" t="n"/>
      <c r="J20" s="23" t="n"/>
      <c r="K20" s="35" t="n"/>
      <c r="L20" s="24" t="n"/>
      <c r="M20" s="26">
        <f>IF($A20="","",IFERROR(VLOOKUP($B20,'Lots'!$A$2:$B$101,2,FALSE),"LOT INCONNU"))</f>
        <v/>
      </c>
      <c r="N20" s="26">
        <f>IF($A20="","",IFERROR(VLOOKUP($C20,'Lots'!$A$2:$B$101,2,FALSE),"LOT INCONNU"))</f>
        <v/>
      </c>
      <c r="O20" s="27">
        <f>IF(OR($A20="",$H20=""),"",$H20-Paramètres!$B$2)</f>
        <v/>
      </c>
      <c r="P20" s="28">
        <f>IF($A20="","",IFERROR(IF($B20="",1,0)+IF($C20="",1,0)+IF($D20="",1,0)+IF($E20="",1,0)+IF($F20="",1,0)+IF($G20="",1,0)+IF($H20="",1,0)+IF($I20="",1,0)+IF($J20="",1,0),0))</f>
        <v/>
      </c>
      <c r="Q20" s="28">
        <f>IF($A20="","",IF(COUNTIF('Interfaces'!$A$2:$A$201,$A20)&gt;1,"DOUBLON",""))</f>
        <v/>
      </c>
      <c r="R20" s="28">
        <f>IF($A20="","",IF($Q20="DOUBLON","DOUBLON",IF($G20="","SANS PROPRIÉTAIRE",IF($P20&gt;0,"INCOMPLÈTE",IF($J20="Bloquée","BLOQUÉE",IF($J20="Clôturée","OK",IF($H20&lt;Paramètres!$B$2,"EN RETARD",IF($H20&lt;=Paramètres!$B$2+Paramètres!$B$3,"À TRAITER","À VENIR"))))))))</f>
        <v/>
      </c>
    </row>
    <row r="21" ht="24" customHeight="1">
      <c r="A21" s="23" t="n"/>
      <c r="B21" s="23" t="n"/>
      <c r="C21" s="23" t="n"/>
      <c r="D21" s="24" t="n"/>
      <c r="E21" s="24" t="n"/>
      <c r="F21" s="24" t="n"/>
      <c r="G21" s="24" t="n"/>
      <c r="H21" s="35" t="n"/>
      <c r="I21" s="23" t="n"/>
      <c r="J21" s="23" t="n"/>
      <c r="K21" s="35" t="n"/>
      <c r="L21" s="24" t="n"/>
      <c r="M21" s="26">
        <f>IF($A21="","",IFERROR(VLOOKUP($B21,'Lots'!$A$2:$B$101,2,FALSE),"LOT INCONNU"))</f>
        <v/>
      </c>
      <c r="N21" s="26">
        <f>IF($A21="","",IFERROR(VLOOKUP($C21,'Lots'!$A$2:$B$101,2,FALSE),"LOT INCONNU"))</f>
        <v/>
      </c>
      <c r="O21" s="27">
        <f>IF(OR($A21="",$H21=""),"",$H21-Paramètres!$B$2)</f>
        <v/>
      </c>
      <c r="P21" s="28">
        <f>IF($A21="","",IFERROR(IF($B21="",1,0)+IF($C21="",1,0)+IF($D21="",1,0)+IF($E21="",1,0)+IF($F21="",1,0)+IF($G21="",1,0)+IF($H21="",1,0)+IF($I21="",1,0)+IF($J21="",1,0),0))</f>
        <v/>
      </c>
      <c r="Q21" s="28">
        <f>IF($A21="","",IF(COUNTIF('Interfaces'!$A$2:$A$201,$A21)&gt;1,"DOUBLON",""))</f>
        <v/>
      </c>
      <c r="R21" s="28">
        <f>IF($A21="","",IF($Q21="DOUBLON","DOUBLON",IF($G21="","SANS PROPRIÉTAIRE",IF($P21&gt;0,"INCOMPLÈTE",IF($J21="Bloquée","BLOQUÉE",IF($J21="Clôturée","OK",IF($H21&lt;Paramètres!$B$2,"EN RETARD",IF($H21&lt;=Paramètres!$B$2+Paramètres!$B$3,"À TRAITER","À VENIR"))))))))</f>
        <v/>
      </c>
    </row>
    <row r="22" ht="24" customHeight="1">
      <c r="A22" s="23" t="n"/>
      <c r="B22" s="23" t="n"/>
      <c r="C22" s="23" t="n"/>
      <c r="D22" s="24" t="n"/>
      <c r="E22" s="24" t="n"/>
      <c r="F22" s="24" t="n"/>
      <c r="G22" s="24" t="n"/>
      <c r="H22" s="35" t="n"/>
      <c r="I22" s="23" t="n"/>
      <c r="J22" s="23" t="n"/>
      <c r="K22" s="35" t="n"/>
      <c r="L22" s="24" t="n"/>
      <c r="M22" s="26">
        <f>IF($A22="","",IFERROR(VLOOKUP($B22,'Lots'!$A$2:$B$101,2,FALSE),"LOT INCONNU"))</f>
        <v/>
      </c>
      <c r="N22" s="26">
        <f>IF($A22="","",IFERROR(VLOOKUP($C22,'Lots'!$A$2:$B$101,2,FALSE),"LOT INCONNU"))</f>
        <v/>
      </c>
      <c r="O22" s="27">
        <f>IF(OR($A22="",$H22=""),"",$H22-Paramètres!$B$2)</f>
        <v/>
      </c>
      <c r="P22" s="28">
        <f>IF($A22="","",IFERROR(IF($B22="",1,0)+IF($C22="",1,0)+IF($D22="",1,0)+IF($E22="",1,0)+IF($F22="",1,0)+IF($G22="",1,0)+IF($H22="",1,0)+IF($I22="",1,0)+IF($J22="",1,0),0))</f>
        <v/>
      </c>
      <c r="Q22" s="28">
        <f>IF($A22="","",IF(COUNTIF('Interfaces'!$A$2:$A$201,$A22)&gt;1,"DOUBLON",""))</f>
        <v/>
      </c>
      <c r="R22" s="28">
        <f>IF($A22="","",IF($Q22="DOUBLON","DOUBLON",IF($G22="","SANS PROPRIÉTAIRE",IF($P22&gt;0,"INCOMPLÈTE",IF($J22="Bloquée","BLOQUÉE",IF($J22="Clôturée","OK",IF($H22&lt;Paramètres!$B$2,"EN RETARD",IF($H22&lt;=Paramètres!$B$2+Paramètres!$B$3,"À TRAITER","À VENIR"))))))))</f>
        <v/>
      </c>
    </row>
    <row r="23" ht="24" customHeight="1">
      <c r="A23" s="23" t="n"/>
      <c r="B23" s="23" t="n"/>
      <c r="C23" s="23" t="n"/>
      <c r="D23" s="24" t="n"/>
      <c r="E23" s="24" t="n"/>
      <c r="F23" s="24" t="n"/>
      <c r="G23" s="24" t="n"/>
      <c r="H23" s="35" t="n"/>
      <c r="I23" s="23" t="n"/>
      <c r="J23" s="23" t="n"/>
      <c r="K23" s="35" t="n"/>
      <c r="L23" s="24" t="n"/>
      <c r="M23" s="26">
        <f>IF($A23="","",IFERROR(VLOOKUP($B23,'Lots'!$A$2:$B$101,2,FALSE),"LOT INCONNU"))</f>
        <v/>
      </c>
      <c r="N23" s="26">
        <f>IF($A23="","",IFERROR(VLOOKUP($C23,'Lots'!$A$2:$B$101,2,FALSE),"LOT INCONNU"))</f>
        <v/>
      </c>
      <c r="O23" s="27">
        <f>IF(OR($A23="",$H23=""),"",$H23-Paramètres!$B$2)</f>
        <v/>
      </c>
      <c r="P23" s="28">
        <f>IF($A23="","",IFERROR(IF($B23="",1,0)+IF($C23="",1,0)+IF($D23="",1,0)+IF($E23="",1,0)+IF($F23="",1,0)+IF($G23="",1,0)+IF($H23="",1,0)+IF($I23="",1,0)+IF($J23="",1,0),0))</f>
        <v/>
      </c>
      <c r="Q23" s="28">
        <f>IF($A23="","",IF(COUNTIF('Interfaces'!$A$2:$A$201,$A23)&gt;1,"DOUBLON",""))</f>
        <v/>
      </c>
      <c r="R23" s="28">
        <f>IF($A23="","",IF($Q23="DOUBLON","DOUBLON",IF($G23="","SANS PROPRIÉTAIRE",IF($P23&gt;0,"INCOMPLÈTE",IF($J23="Bloquée","BLOQUÉE",IF($J23="Clôturée","OK",IF($H23&lt;Paramètres!$B$2,"EN RETARD",IF($H23&lt;=Paramètres!$B$2+Paramètres!$B$3,"À TRAITER","À VENIR"))))))))</f>
        <v/>
      </c>
    </row>
    <row r="24" ht="24" customHeight="1">
      <c r="A24" s="23" t="n"/>
      <c r="B24" s="23" t="n"/>
      <c r="C24" s="23" t="n"/>
      <c r="D24" s="24" t="n"/>
      <c r="E24" s="24" t="n"/>
      <c r="F24" s="24" t="n"/>
      <c r="G24" s="24" t="n"/>
      <c r="H24" s="35" t="n"/>
      <c r="I24" s="23" t="n"/>
      <c r="J24" s="23" t="n"/>
      <c r="K24" s="35" t="n"/>
      <c r="L24" s="24" t="n"/>
      <c r="M24" s="26">
        <f>IF($A24="","",IFERROR(VLOOKUP($B24,'Lots'!$A$2:$B$101,2,FALSE),"LOT INCONNU"))</f>
        <v/>
      </c>
      <c r="N24" s="26">
        <f>IF($A24="","",IFERROR(VLOOKUP($C24,'Lots'!$A$2:$B$101,2,FALSE),"LOT INCONNU"))</f>
        <v/>
      </c>
      <c r="O24" s="27">
        <f>IF(OR($A24="",$H24=""),"",$H24-Paramètres!$B$2)</f>
        <v/>
      </c>
      <c r="P24" s="28">
        <f>IF($A24="","",IFERROR(IF($B24="",1,0)+IF($C24="",1,0)+IF($D24="",1,0)+IF($E24="",1,0)+IF($F24="",1,0)+IF($G24="",1,0)+IF($H24="",1,0)+IF($I24="",1,0)+IF($J24="",1,0),0))</f>
        <v/>
      </c>
      <c r="Q24" s="28">
        <f>IF($A24="","",IF(COUNTIF('Interfaces'!$A$2:$A$201,$A24)&gt;1,"DOUBLON",""))</f>
        <v/>
      </c>
      <c r="R24" s="28">
        <f>IF($A24="","",IF($Q24="DOUBLON","DOUBLON",IF($G24="","SANS PROPRIÉTAIRE",IF($P24&gt;0,"INCOMPLÈTE",IF($J24="Bloquée","BLOQUÉE",IF($J24="Clôturée","OK",IF($H24&lt;Paramètres!$B$2,"EN RETARD",IF($H24&lt;=Paramètres!$B$2+Paramètres!$B$3,"À TRAITER","À VENIR"))))))))</f>
        <v/>
      </c>
    </row>
    <row r="25" ht="24" customHeight="1">
      <c r="A25" s="23" t="n"/>
      <c r="B25" s="23" t="n"/>
      <c r="C25" s="23" t="n"/>
      <c r="D25" s="24" t="n"/>
      <c r="E25" s="24" t="n"/>
      <c r="F25" s="24" t="n"/>
      <c r="G25" s="24" t="n"/>
      <c r="H25" s="35" t="n"/>
      <c r="I25" s="23" t="n"/>
      <c r="J25" s="23" t="n"/>
      <c r="K25" s="35" t="n"/>
      <c r="L25" s="24" t="n"/>
      <c r="M25" s="26">
        <f>IF($A25="","",IFERROR(VLOOKUP($B25,'Lots'!$A$2:$B$101,2,FALSE),"LOT INCONNU"))</f>
        <v/>
      </c>
      <c r="N25" s="26">
        <f>IF($A25="","",IFERROR(VLOOKUP($C25,'Lots'!$A$2:$B$101,2,FALSE),"LOT INCONNU"))</f>
        <v/>
      </c>
      <c r="O25" s="27">
        <f>IF(OR($A25="",$H25=""),"",$H25-Paramètres!$B$2)</f>
        <v/>
      </c>
      <c r="P25" s="28">
        <f>IF($A25="","",IFERROR(IF($B25="",1,0)+IF($C25="",1,0)+IF($D25="",1,0)+IF($E25="",1,0)+IF($F25="",1,0)+IF($G25="",1,0)+IF($H25="",1,0)+IF($I25="",1,0)+IF($J25="",1,0),0))</f>
        <v/>
      </c>
      <c r="Q25" s="28">
        <f>IF($A25="","",IF(COUNTIF('Interfaces'!$A$2:$A$201,$A25)&gt;1,"DOUBLON",""))</f>
        <v/>
      </c>
      <c r="R25" s="28">
        <f>IF($A25="","",IF($Q25="DOUBLON","DOUBLON",IF($G25="","SANS PROPRIÉTAIRE",IF($P25&gt;0,"INCOMPLÈTE",IF($J25="Bloquée","BLOQUÉE",IF($J25="Clôturée","OK",IF($H25&lt;Paramètres!$B$2,"EN RETARD",IF($H25&lt;=Paramètres!$B$2+Paramètres!$B$3,"À TRAITER","À VENIR"))))))))</f>
        <v/>
      </c>
    </row>
    <row r="26" ht="24" customHeight="1">
      <c r="A26" s="23" t="n"/>
      <c r="B26" s="23" t="n"/>
      <c r="C26" s="23" t="n"/>
      <c r="D26" s="24" t="n"/>
      <c r="E26" s="24" t="n"/>
      <c r="F26" s="24" t="n"/>
      <c r="G26" s="24" t="n"/>
      <c r="H26" s="35" t="n"/>
      <c r="I26" s="23" t="n"/>
      <c r="J26" s="23" t="n"/>
      <c r="K26" s="35" t="n"/>
      <c r="L26" s="24" t="n"/>
      <c r="M26" s="26">
        <f>IF($A26="","",IFERROR(VLOOKUP($B26,'Lots'!$A$2:$B$101,2,FALSE),"LOT INCONNU"))</f>
        <v/>
      </c>
      <c r="N26" s="26">
        <f>IF($A26="","",IFERROR(VLOOKUP($C26,'Lots'!$A$2:$B$101,2,FALSE),"LOT INCONNU"))</f>
        <v/>
      </c>
      <c r="O26" s="27">
        <f>IF(OR($A26="",$H26=""),"",$H26-Paramètres!$B$2)</f>
        <v/>
      </c>
      <c r="P26" s="28">
        <f>IF($A26="","",IFERROR(IF($B26="",1,0)+IF($C26="",1,0)+IF($D26="",1,0)+IF($E26="",1,0)+IF($F26="",1,0)+IF($G26="",1,0)+IF($H26="",1,0)+IF($I26="",1,0)+IF($J26="",1,0),0))</f>
        <v/>
      </c>
      <c r="Q26" s="28">
        <f>IF($A26="","",IF(COUNTIF('Interfaces'!$A$2:$A$201,$A26)&gt;1,"DOUBLON",""))</f>
        <v/>
      </c>
      <c r="R26" s="28">
        <f>IF($A26="","",IF($Q26="DOUBLON","DOUBLON",IF($G26="","SANS PROPRIÉTAIRE",IF($P26&gt;0,"INCOMPLÈTE",IF($J26="Bloquée","BLOQUÉE",IF($J26="Clôturée","OK",IF($H26&lt;Paramètres!$B$2,"EN RETARD",IF($H26&lt;=Paramètres!$B$2+Paramètres!$B$3,"À TRAITER","À VENIR"))))))))</f>
        <v/>
      </c>
    </row>
    <row r="27" ht="24" customHeight="1">
      <c r="A27" s="23" t="n"/>
      <c r="B27" s="23" t="n"/>
      <c r="C27" s="23" t="n"/>
      <c r="D27" s="24" t="n"/>
      <c r="E27" s="24" t="n"/>
      <c r="F27" s="24" t="n"/>
      <c r="G27" s="24" t="n"/>
      <c r="H27" s="35" t="n"/>
      <c r="I27" s="23" t="n"/>
      <c r="J27" s="23" t="n"/>
      <c r="K27" s="35" t="n"/>
      <c r="L27" s="24" t="n"/>
      <c r="M27" s="26">
        <f>IF($A27="","",IFERROR(VLOOKUP($B27,'Lots'!$A$2:$B$101,2,FALSE),"LOT INCONNU"))</f>
        <v/>
      </c>
      <c r="N27" s="26">
        <f>IF($A27="","",IFERROR(VLOOKUP($C27,'Lots'!$A$2:$B$101,2,FALSE),"LOT INCONNU"))</f>
        <v/>
      </c>
      <c r="O27" s="27">
        <f>IF(OR($A27="",$H27=""),"",$H27-Paramètres!$B$2)</f>
        <v/>
      </c>
      <c r="P27" s="28">
        <f>IF($A27="","",IFERROR(IF($B27="",1,0)+IF($C27="",1,0)+IF($D27="",1,0)+IF($E27="",1,0)+IF($F27="",1,0)+IF($G27="",1,0)+IF($H27="",1,0)+IF($I27="",1,0)+IF($J27="",1,0),0))</f>
        <v/>
      </c>
      <c r="Q27" s="28">
        <f>IF($A27="","",IF(COUNTIF('Interfaces'!$A$2:$A$201,$A27)&gt;1,"DOUBLON",""))</f>
        <v/>
      </c>
      <c r="R27" s="28">
        <f>IF($A27="","",IF($Q27="DOUBLON","DOUBLON",IF($G27="","SANS PROPRIÉTAIRE",IF($P27&gt;0,"INCOMPLÈTE",IF($J27="Bloquée","BLOQUÉE",IF($J27="Clôturée","OK",IF($H27&lt;Paramètres!$B$2,"EN RETARD",IF($H27&lt;=Paramètres!$B$2+Paramètres!$B$3,"À TRAITER","À VENIR"))))))))</f>
        <v/>
      </c>
    </row>
    <row r="28" ht="24" customHeight="1">
      <c r="A28" s="23" t="n"/>
      <c r="B28" s="23" t="n"/>
      <c r="C28" s="23" t="n"/>
      <c r="D28" s="24" t="n"/>
      <c r="E28" s="24" t="n"/>
      <c r="F28" s="24" t="n"/>
      <c r="G28" s="24" t="n"/>
      <c r="H28" s="35" t="n"/>
      <c r="I28" s="23" t="n"/>
      <c r="J28" s="23" t="n"/>
      <c r="K28" s="35" t="n"/>
      <c r="L28" s="24" t="n"/>
      <c r="M28" s="26">
        <f>IF($A28="","",IFERROR(VLOOKUP($B28,'Lots'!$A$2:$B$101,2,FALSE),"LOT INCONNU"))</f>
        <v/>
      </c>
      <c r="N28" s="26">
        <f>IF($A28="","",IFERROR(VLOOKUP($C28,'Lots'!$A$2:$B$101,2,FALSE),"LOT INCONNU"))</f>
        <v/>
      </c>
      <c r="O28" s="27">
        <f>IF(OR($A28="",$H28=""),"",$H28-Paramètres!$B$2)</f>
        <v/>
      </c>
      <c r="P28" s="28">
        <f>IF($A28="","",IFERROR(IF($B28="",1,0)+IF($C28="",1,0)+IF($D28="",1,0)+IF($E28="",1,0)+IF($F28="",1,0)+IF($G28="",1,0)+IF($H28="",1,0)+IF($I28="",1,0)+IF($J28="",1,0),0))</f>
        <v/>
      </c>
      <c r="Q28" s="28">
        <f>IF($A28="","",IF(COUNTIF('Interfaces'!$A$2:$A$201,$A28)&gt;1,"DOUBLON",""))</f>
        <v/>
      </c>
      <c r="R28" s="28">
        <f>IF($A28="","",IF($Q28="DOUBLON","DOUBLON",IF($G28="","SANS PROPRIÉTAIRE",IF($P28&gt;0,"INCOMPLÈTE",IF($J28="Bloquée","BLOQUÉE",IF($J28="Clôturée","OK",IF($H28&lt;Paramètres!$B$2,"EN RETARD",IF($H28&lt;=Paramètres!$B$2+Paramètres!$B$3,"À TRAITER","À VENIR"))))))))</f>
        <v/>
      </c>
    </row>
    <row r="29" ht="24" customHeight="1">
      <c r="A29" s="23" t="n"/>
      <c r="B29" s="23" t="n"/>
      <c r="C29" s="23" t="n"/>
      <c r="D29" s="24" t="n"/>
      <c r="E29" s="24" t="n"/>
      <c r="F29" s="24" t="n"/>
      <c r="G29" s="24" t="n"/>
      <c r="H29" s="35" t="n"/>
      <c r="I29" s="23" t="n"/>
      <c r="J29" s="23" t="n"/>
      <c r="K29" s="35" t="n"/>
      <c r="L29" s="24" t="n"/>
      <c r="M29" s="26">
        <f>IF($A29="","",IFERROR(VLOOKUP($B29,'Lots'!$A$2:$B$101,2,FALSE),"LOT INCONNU"))</f>
        <v/>
      </c>
      <c r="N29" s="26">
        <f>IF($A29="","",IFERROR(VLOOKUP($C29,'Lots'!$A$2:$B$101,2,FALSE),"LOT INCONNU"))</f>
        <v/>
      </c>
      <c r="O29" s="27">
        <f>IF(OR($A29="",$H29=""),"",$H29-Paramètres!$B$2)</f>
        <v/>
      </c>
      <c r="P29" s="28">
        <f>IF($A29="","",IFERROR(IF($B29="",1,0)+IF($C29="",1,0)+IF($D29="",1,0)+IF($E29="",1,0)+IF($F29="",1,0)+IF($G29="",1,0)+IF($H29="",1,0)+IF($I29="",1,0)+IF($J29="",1,0),0))</f>
        <v/>
      </c>
      <c r="Q29" s="28">
        <f>IF($A29="","",IF(COUNTIF('Interfaces'!$A$2:$A$201,$A29)&gt;1,"DOUBLON",""))</f>
        <v/>
      </c>
      <c r="R29" s="28">
        <f>IF($A29="","",IF($Q29="DOUBLON","DOUBLON",IF($G29="","SANS PROPRIÉTAIRE",IF($P29&gt;0,"INCOMPLÈTE",IF($J29="Bloquée","BLOQUÉE",IF($J29="Clôturée","OK",IF($H29&lt;Paramètres!$B$2,"EN RETARD",IF($H29&lt;=Paramètres!$B$2+Paramètres!$B$3,"À TRAITER","À VENIR"))))))))</f>
        <v/>
      </c>
    </row>
    <row r="30" ht="24" customHeight="1">
      <c r="A30" s="23" t="n"/>
      <c r="B30" s="23" t="n"/>
      <c r="C30" s="23" t="n"/>
      <c r="D30" s="24" t="n"/>
      <c r="E30" s="24" t="n"/>
      <c r="F30" s="24" t="n"/>
      <c r="G30" s="24" t="n"/>
      <c r="H30" s="35" t="n"/>
      <c r="I30" s="23" t="n"/>
      <c r="J30" s="23" t="n"/>
      <c r="K30" s="35" t="n"/>
      <c r="L30" s="24" t="n"/>
      <c r="M30" s="26">
        <f>IF($A30="","",IFERROR(VLOOKUP($B30,'Lots'!$A$2:$B$101,2,FALSE),"LOT INCONNU"))</f>
        <v/>
      </c>
      <c r="N30" s="26">
        <f>IF($A30="","",IFERROR(VLOOKUP($C30,'Lots'!$A$2:$B$101,2,FALSE),"LOT INCONNU"))</f>
        <v/>
      </c>
      <c r="O30" s="27">
        <f>IF(OR($A30="",$H30=""),"",$H30-Paramètres!$B$2)</f>
        <v/>
      </c>
      <c r="P30" s="28">
        <f>IF($A30="","",IFERROR(IF($B30="",1,0)+IF($C30="",1,0)+IF($D30="",1,0)+IF($E30="",1,0)+IF($F30="",1,0)+IF($G30="",1,0)+IF($H30="",1,0)+IF($I30="",1,0)+IF($J30="",1,0),0))</f>
        <v/>
      </c>
      <c r="Q30" s="28">
        <f>IF($A30="","",IF(COUNTIF('Interfaces'!$A$2:$A$201,$A30)&gt;1,"DOUBLON",""))</f>
        <v/>
      </c>
      <c r="R30" s="28">
        <f>IF($A30="","",IF($Q30="DOUBLON","DOUBLON",IF($G30="","SANS PROPRIÉTAIRE",IF($P30&gt;0,"INCOMPLÈTE",IF($J30="Bloquée","BLOQUÉE",IF($J30="Clôturée","OK",IF($H30&lt;Paramètres!$B$2,"EN RETARD",IF($H30&lt;=Paramètres!$B$2+Paramètres!$B$3,"À TRAITER","À VENIR"))))))))</f>
        <v/>
      </c>
    </row>
    <row r="31" ht="24" customHeight="1">
      <c r="A31" s="23" t="n"/>
      <c r="B31" s="23" t="n"/>
      <c r="C31" s="23" t="n"/>
      <c r="D31" s="24" t="n"/>
      <c r="E31" s="24" t="n"/>
      <c r="F31" s="24" t="n"/>
      <c r="G31" s="24" t="n"/>
      <c r="H31" s="35" t="n"/>
      <c r="I31" s="23" t="n"/>
      <c r="J31" s="23" t="n"/>
      <c r="K31" s="35" t="n"/>
      <c r="L31" s="24" t="n"/>
      <c r="M31" s="26">
        <f>IF($A31="","",IFERROR(VLOOKUP($B31,'Lots'!$A$2:$B$101,2,FALSE),"LOT INCONNU"))</f>
        <v/>
      </c>
      <c r="N31" s="26">
        <f>IF($A31="","",IFERROR(VLOOKUP($C31,'Lots'!$A$2:$B$101,2,FALSE),"LOT INCONNU"))</f>
        <v/>
      </c>
      <c r="O31" s="27">
        <f>IF(OR($A31="",$H31=""),"",$H31-Paramètres!$B$2)</f>
        <v/>
      </c>
      <c r="P31" s="28">
        <f>IF($A31="","",IFERROR(IF($B31="",1,0)+IF($C31="",1,0)+IF($D31="",1,0)+IF($E31="",1,0)+IF($F31="",1,0)+IF($G31="",1,0)+IF($H31="",1,0)+IF($I31="",1,0)+IF($J31="",1,0),0))</f>
        <v/>
      </c>
      <c r="Q31" s="28">
        <f>IF($A31="","",IF(COUNTIF('Interfaces'!$A$2:$A$201,$A31)&gt;1,"DOUBLON",""))</f>
        <v/>
      </c>
      <c r="R31" s="28">
        <f>IF($A31="","",IF($Q31="DOUBLON","DOUBLON",IF($G31="","SANS PROPRIÉTAIRE",IF($P31&gt;0,"INCOMPLÈTE",IF($J31="Bloquée","BLOQUÉE",IF($J31="Clôturée","OK",IF($H31&lt;Paramètres!$B$2,"EN RETARD",IF($H31&lt;=Paramètres!$B$2+Paramètres!$B$3,"À TRAITER","À VENIR"))))))))</f>
        <v/>
      </c>
    </row>
    <row r="32" ht="24" customHeight="1">
      <c r="A32" s="23" t="n"/>
      <c r="B32" s="23" t="n"/>
      <c r="C32" s="23" t="n"/>
      <c r="D32" s="24" t="n"/>
      <c r="E32" s="24" t="n"/>
      <c r="F32" s="24" t="n"/>
      <c r="G32" s="24" t="n"/>
      <c r="H32" s="35" t="n"/>
      <c r="I32" s="23" t="n"/>
      <c r="J32" s="23" t="n"/>
      <c r="K32" s="35" t="n"/>
      <c r="L32" s="24" t="n"/>
      <c r="M32" s="26">
        <f>IF($A32="","",IFERROR(VLOOKUP($B32,'Lots'!$A$2:$B$101,2,FALSE),"LOT INCONNU"))</f>
        <v/>
      </c>
      <c r="N32" s="26">
        <f>IF($A32="","",IFERROR(VLOOKUP($C32,'Lots'!$A$2:$B$101,2,FALSE),"LOT INCONNU"))</f>
        <v/>
      </c>
      <c r="O32" s="27">
        <f>IF(OR($A32="",$H32=""),"",$H32-Paramètres!$B$2)</f>
        <v/>
      </c>
      <c r="P32" s="28">
        <f>IF($A32="","",IFERROR(IF($B32="",1,0)+IF($C32="",1,0)+IF($D32="",1,0)+IF($E32="",1,0)+IF($F32="",1,0)+IF($G32="",1,0)+IF($H32="",1,0)+IF($I32="",1,0)+IF($J32="",1,0),0))</f>
        <v/>
      </c>
      <c r="Q32" s="28">
        <f>IF($A32="","",IF(COUNTIF('Interfaces'!$A$2:$A$201,$A32)&gt;1,"DOUBLON",""))</f>
        <v/>
      </c>
      <c r="R32" s="28">
        <f>IF($A32="","",IF($Q32="DOUBLON","DOUBLON",IF($G32="","SANS PROPRIÉTAIRE",IF($P32&gt;0,"INCOMPLÈTE",IF($J32="Bloquée","BLOQUÉE",IF($J32="Clôturée","OK",IF($H32&lt;Paramètres!$B$2,"EN RETARD",IF($H32&lt;=Paramètres!$B$2+Paramètres!$B$3,"À TRAITER","À VENIR"))))))))</f>
        <v/>
      </c>
    </row>
    <row r="33" ht="24" customHeight="1">
      <c r="A33" s="23" t="n"/>
      <c r="B33" s="23" t="n"/>
      <c r="C33" s="23" t="n"/>
      <c r="D33" s="24" t="n"/>
      <c r="E33" s="24" t="n"/>
      <c r="F33" s="24" t="n"/>
      <c r="G33" s="24" t="n"/>
      <c r="H33" s="35" t="n"/>
      <c r="I33" s="23" t="n"/>
      <c r="J33" s="23" t="n"/>
      <c r="K33" s="35" t="n"/>
      <c r="L33" s="24" t="n"/>
      <c r="M33" s="26">
        <f>IF($A33="","",IFERROR(VLOOKUP($B33,'Lots'!$A$2:$B$101,2,FALSE),"LOT INCONNU"))</f>
        <v/>
      </c>
      <c r="N33" s="26">
        <f>IF($A33="","",IFERROR(VLOOKUP($C33,'Lots'!$A$2:$B$101,2,FALSE),"LOT INCONNU"))</f>
        <v/>
      </c>
      <c r="O33" s="27">
        <f>IF(OR($A33="",$H33=""),"",$H33-Paramètres!$B$2)</f>
        <v/>
      </c>
      <c r="P33" s="28">
        <f>IF($A33="","",IFERROR(IF($B33="",1,0)+IF($C33="",1,0)+IF($D33="",1,0)+IF($E33="",1,0)+IF($F33="",1,0)+IF($G33="",1,0)+IF($H33="",1,0)+IF($I33="",1,0)+IF($J33="",1,0),0))</f>
        <v/>
      </c>
      <c r="Q33" s="28">
        <f>IF($A33="","",IF(COUNTIF('Interfaces'!$A$2:$A$201,$A33)&gt;1,"DOUBLON",""))</f>
        <v/>
      </c>
      <c r="R33" s="28">
        <f>IF($A33="","",IF($Q33="DOUBLON","DOUBLON",IF($G33="","SANS PROPRIÉTAIRE",IF($P33&gt;0,"INCOMPLÈTE",IF($J33="Bloquée","BLOQUÉE",IF($J33="Clôturée","OK",IF($H33&lt;Paramètres!$B$2,"EN RETARD",IF($H33&lt;=Paramètres!$B$2+Paramètres!$B$3,"À TRAITER","À VENIR"))))))))</f>
        <v/>
      </c>
    </row>
    <row r="34" ht="24" customHeight="1">
      <c r="A34" s="23" t="n"/>
      <c r="B34" s="23" t="n"/>
      <c r="C34" s="23" t="n"/>
      <c r="D34" s="24" t="n"/>
      <c r="E34" s="24" t="n"/>
      <c r="F34" s="24" t="n"/>
      <c r="G34" s="24" t="n"/>
      <c r="H34" s="35" t="n"/>
      <c r="I34" s="23" t="n"/>
      <c r="J34" s="23" t="n"/>
      <c r="K34" s="35" t="n"/>
      <c r="L34" s="24" t="n"/>
      <c r="M34" s="26">
        <f>IF($A34="","",IFERROR(VLOOKUP($B34,'Lots'!$A$2:$B$101,2,FALSE),"LOT INCONNU"))</f>
        <v/>
      </c>
      <c r="N34" s="26">
        <f>IF($A34="","",IFERROR(VLOOKUP($C34,'Lots'!$A$2:$B$101,2,FALSE),"LOT INCONNU"))</f>
        <v/>
      </c>
      <c r="O34" s="27">
        <f>IF(OR($A34="",$H34=""),"",$H34-Paramètres!$B$2)</f>
        <v/>
      </c>
      <c r="P34" s="28">
        <f>IF($A34="","",IFERROR(IF($B34="",1,0)+IF($C34="",1,0)+IF($D34="",1,0)+IF($E34="",1,0)+IF($F34="",1,0)+IF($G34="",1,0)+IF($H34="",1,0)+IF($I34="",1,0)+IF($J34="",1,0),0))</f>
        <v/>
      </c>
      <c r="Q34" s="28">
        <f>IF($A34="","",IF(COUNTIF('Interfaces'!$A$2:$A$201,$A34)&gt;1,"DOUBLON",""))</f>
        <v/>
      </c>
      <c r="R34" s="28">
        <f>IF($A34="","",IF($Q34="DOUBLON","DOUBLON",IF($G34="","SANS PROPRIÉTAIRE",IF($P34&gt;0,"INCOMPLÈTE",IF($J34="Bloquée","BLOQUÉE",IF($J34="Clôturée","OK",IF($H34&lt;Paramètres!$B$2,"EN RETARD",IF($H34&lt;=Paramètres!$B$2+Paramètres!$B$3,"À TRAITER","À VENIR"))))))))</f>
        <v/>
      </c>
    </row>
    <row r="35" ht="24" customHeight="1">
      <c r="A35" s="23" t="n"/>
      <c r="B35" s="23" t="n"/>
      <c r="C35" s="23" t="n"/>
      <c r="D35" s="24" t="n"/>
      <c r="E35" s="24" t="n"/>
      <c r="F35" s="24" t="n"/>
      <c r="G35" s="24" t="n"/>
      <c r="H35" s="35" t="n"/>
      <c r="I35" s="23" t="n"/>
      <c r="J35" s="23" t="n"/>
      <c r="K35" s="35" t="n"/>
      <c r="L35" s="24" t="n"/>
      <c r="M35" s="26">
        <f>IF($A35="","",IFERROR(VLOOKUP($B35,'Lots'!$A$2:$B$101,2,FALSE),"LOT INCONNU"))</f>
        <v/>
      </c>
      <c r="N35" s="26">
        <f>IF($A35="","",IFERROR(VLOOKUP($C35,'Lots'!$A$2:$B$101,2,FALSE),"LOT INCONNU"))</f>
        <v/>
      </c>
      <c r="O35" s="27">
        <f>IF(OR($A35="",$H35=""),"",$H35-Paramètres!$B$2)</f>
        <v/>
      </c>
      <c r="P35" s="28">
        <f>IF($A35="","",IFERROR(IF($B35="",1,0)+IF($C35="",1,0)+IF($D35="",1,0)+IF($E35="",1,0)+IF($F35="",1,0)+IF($G35="",1,0)+IF($H35="",1,0)+IF($I35="",1,0)+IF($J35="",1,0),0))</f>
        <v/>
      </c>
      <c r="Q35" s="28">
        <f>IF($A35="","",IF(COUNTIF('Interfaces'!$A$2:$A$201,$A35)&gt;1,"DOUBLON",""))</f>
        <v/>
      </c>
      <c r="R35" s="28">
        <f>IF($A35="","",IF($Q35="DOUBLON","DOUBLON",IF($G35="","SANS PROPRIÉTAIRE",IF($P35&gt;0,"INCOMPLÈTE",IF($J35="Bloquée","BLOQUÉE",IF($J35="Clôturée","OK",IF($H35&lt;Paramètres!$B$2,"EN RETARD",IF($H35&lt;=Paramètres!$B$2+Paramètres!$B$3,"À TRAITER","À VENIR"))))))))</f>
        <v/>
      </c>
    </row>
    <row r="36" ht="24" customHeight="1">
      <c r="A36" s="23" t="n"/>
      <c r="B36" s="23" t="n"/>
      <c r="C36" s="23" t="n"/>
      <c r="D36" s="24" t="n"/>
      <c r="E36" s="24" t="n"/>
      <c r="F36" s="24" t="n"/>
      <c r="G36" s="24" t="n"/>
      <c r="H36" s="35" t="n"/>
      <c r="I36" s="23" t="n"/>
      <c r="J36" s="23" t="n"/>
      <c r="K36" s="35" t="n"/>
      <c r="L36" s="24" t="n"/>
      <c r="M36" s="26">
        <f>IF($A36="","",IFERROR(VLOOKUP($B36,'Lots'!$A$2:$B$101,2,FALSE),"LOT INCONNU"))</f>
        <v/>
      </c>
      <c r="N36" s="26">
        <f>IF($A36="","",IFERROR(VLOOKUP($C36,'Lots'!$A$2:$B$101,2,FALSE),"LOT INCONNU"))</f>
        <v/>
      </c>
      <c r="O36" s="27">
        <f>IF(OR($A36="",$H36=""),"",$H36-Paramètres!$B$2)</f>
        <v/>
      </c>
      <c r="P36" s="28">
        <f>IF($A36="","",IFERROR(IF($B36="",1,0)+IF($C36="",1,0)+IF($D36="",1,0)+IF($E36="",1,0)+IF($F36="",1,0)+IF($G36="",1,0)+IF($H36="",1,0)+IF($I36="",1,0)+IF($J36="",1,0),0))</f>
        <v/>
      </c>
      <c r="Q36" s="28">
        <f>IF($A36="","",IF(COUNTIF('Interfaces'!$A$2:$A$201,$A36)&gt;1,"DOUBLON",""))</f>
        <v/>
      </c>
      <c r="R36" s="28">
        <f>IF($A36="","",IF($Q36="DOUBLON","DOUBLON",IF($G36="","SANS PROPRIÉTAIRE",IF($P36&gt;0,"INCOMPLÈTE",IF($J36="Bloquée","BLOQUÉE",IF($J36="Clôturée","OK",IF($H36&lt;Paramètres!$B$2,"EN RETARD",IF($H36&lt;=Paramètres!$B$2+Paramètres!$B$3,"À TRAITER","À VENIR"))))))))</f>
        <v/>
      </c>
    </row>
    <row r="37" ht="24" customHeight="1">
      <c r="A37" s="23" t="n"/>
      <c r="B37" s="23" t="n"/>
      <c r="C37" s="23" t="n"/>
      <c r="D37" s="24" t="n"/>
      <c r="E37" s="24" t="n"/>
      <c r="F37" s="24" t="n"/>
      <c r="G37" s="24" t="n"/>
      <c r="H37" s="35" t="n"/>
      <c r="I37" s="23" t="n"/>
      <c r="J37" s="23" t="n"/>
      <c r="K37" s="35" t="n"/>
      <c r="L37" s="24" t="n"/>
      <c r="M37" s="26">
        <f>IF($A37="","",IFERROR(VLOOKUP($B37,'Lots'!$A$2:$B$101,2,FALSE),"LOT INCONNU"))</f>
        <v/>
      </c>
      <c r="N37" s="26">
        <f>IF($A37="","",IFERROR(VLOOKUP($C37,'Lots'!$A$2:$B$101,2,FALSE),"LOT INCONNU"))</f>
        <v/>
      </c>
      <c r="O37" s="27">
        <f>IF(OR($A37="",$H37=""),"",$H37-Paramètres!$B$2)</f>
        <v/>
      </c>
      <c r="P37" s="28">
        <f>IF($A37="","",IFERROR(IF($B37="",1,0)+IF($C37="",1,0)+IF($D37="",1,0)+IF($E37="",1,0)+IF($F37="",1,0)+IF($G37="",1,0)+IF($H37="",1,0)+IF($I37="",1,0)+IF($J37="",1,0),0))</f>
        <v/>
      </c>
      <c r="Q37" s="28">
        <f>IF($A37="","",IF(COUNTIF('Interfaces'!$A$2:$A$201,$A37)&gt;1,"DOUBLON",""))</f>
        <v/>
      </c>
      <c r="R37" s="28">
        <f>IF($A37="","",IF($Q37="DOUBLON","DOUBLON",IF($G37="","SANS PROPRIÉTAIRE",IF($P37&gt;0,"INCOMPLÈTE",IF($J37="Bloquée","BLOQUÉE",IF($J37="Clôturée","OK",IF($H37&lt;Paramètres!$B$2,"EN RETARD",IF($H37&lt;=Paramètres!$B$2+Paramètres!$B$3,"À TRAITER","À VENIR"))))))))</f>
        <v/>
      </c>
    </row>
    <row r="38" ht="24" customHeight="1">
      <c r="A38" s="23" t="n"/>
      <c r="B38" s="23" t="n"/>
      <c r="C38" s="23" t="n"/>
      <c r="D38" s="24" t="n"/>
      <c r="E38" s="24" t="n"/>
      <c r="F38" s="24" t="n"/>
      <c r="G38" s="24" t="n"/>
      <c r="H38" s="35" t="n"/>
      <c r="I38" s="23" t="n"/>
      <c r="J38" s="23" t="n"/>
      <c r="K38" s="35" t="n"/>
      <c r="L38" s="24" t="n"/>
      <c r="M38" s="26">
        <f>IF($A38="","",IFERROR(VLOOKUP($B38,'Lots'!$A$2:$B$101,2,FALSE),"LOT INCONNU"))</f>
        <v/>
      </c>
      <c r="N38" s="26">
        <f>IF($A38="","",IFERROR(VLOOKUP($C38,'Lots'!$A$2:$B$101,2,FALSE),"LOT INCONNU"))</f>
        <v/>
      </c>
      <c r="O38" s="27">
        <f>IF(OR($A38="",$H38=""),"",$H38-Paramètres!$B$2)</f>
        <v/>
      </c>
      <c r="P38" s="28">
        <f>IF($A38="","",IFERROR(IF($B38="",1,0)+IF($C38="",1,0)+IF($D38="",1,0)+IF($E38="",1,0)+IF($F38="",1,0)+IF($G38="",1,0)+IF($H38="",1,0)+IF($I38="",1,0)+IF($J38="",1,0),0))</f>
        <v/>
      </c>
      <c r="Q38" s="28">
        <f>IF($A38="","",IF(COUNTIF('Interfaces'!$A$2:$A$201,$A38)&gt;1,"DOUBLON",""))</f>
        <v/>
      </c>
      <c r="R38" s="28">
        <f>IF($A38="","",IF($Q38="DOUBLON","DOUBLON",IF($G38="","SANS PROPRIÉTAIRE",IF($P38&gt;0,"INCOMPLÈTE",IF($J38="Bloquée","BLOQUÉE",IF($J38="Clôturée","OK",IF($H38&lt;Paramètres!$B$2,"EN RETARD",IF($H38&lt;=Paramètres!$B$2+Paramètres!$B$3,"À TRAITER","À VENIR"))))))))</f>
        <v/>
      </c>
    </row>
    <row r="39" ht="24" customHeight="1">
      <c r="A39" s="23" t="n"/>
      <c r="B39" s="23" t="n"/>
      <c r="C39" s="23" t="n"/>
      <c r="D39" s="24" t="n"/>
      <c r="E39" s="24" t="n"/>
      <c r="F39" s="24" t="n"/>
      <c r="G39" s="24" t="n"/>
      <c r="H39" s="35" t="n"/>
      <c r="I39" s="23" t="n"/>
      <c r="J39" s="23" t="n"/>
      <c r="K39" s="35" t="n"/>
      <c r="L39" s="24" t="n"/>
      <c r="M39" s="26">
        <f>IF($A39="","",IFERROR(VLOOKUP($B39,'Lots'!$A$2:$B$101,2,FALSE),"LOT INCONNU"))</f>
        <v/>
      </c>
      <c r="N39" s="26">
        <f>IF($A39="","",IFERROR(VLOOKUP($C39,'Lots'!$A$2:$B$101,2,FALSE),"LOT INCONNU"))</f>
        <v/>
      </c>
      <c r="O39" s="27">
        <f>IF(OR($A39="",$H39=""),"",$H39-Paramètres!$B$2)</f>
        <v/>
      </c>
      <c r="P39" s="28">
        <f>IF($A39="","",IFERROR(IF($B39="",1,0)+IF($C39="",1,0)+IF($D39="",1,0)+IF($E39="",1,0)+IF($F39="",1,0)+IF($G39="",1,0)+IF($H39="",1,0)+IF($I39="",1,0)+IF($J39="",1,0),0))</f>
        <v/>
      </c>
      <c r="Q39" s="28">
        <f>IF($A39="","",IF(COUNTIF('Interfaces'!$A$2:$A$201,$A39)&gt;1,"DOUBLON",""))</f>
        <v/>
      </c>
      <c r="R39" s="28">
        <f>IF($A39="","",IF($Q39="DOUBLON","DOUBLON",IF($G39="","SANS PROPRIÉTAIRE",IF($P39&gt;0,"INCOMPLÈTE",IF($J39="Bloquée","BLOQUÉE",IF($J39="Clôturée","OK",IF($H39&lt;Paramètres!$B$2,"EN RETARD",IF($H39&lt;=Paramètres!$B$2+Paramètres!$B$3,"À TRAITER","À VENIR"))))))))</f>
        <v/>
      </c>
    </row>
    <row r="40" ht="24" customHeight="1">
      <c r="A40" s="23" t="n"/>
      <c r="B40" s="23" t="n"/>
      <c r="C40" s="23" t="n"/>
      <c r="D40" s="24" t="n"/>
      <c r="E40" s="24" t="n"/>
      <c r="F40" s="24" t="n"/>
      <c r="G40" s="24" t="n"/>
      <c r="H40" s="35" t="n"/>
      <c r="I40" s="23" t="n"/>
      <c r="J40" s="23" t="n"/>
      <c r="K40" s="35" t="n"/>
      <c r="L40" s="24" t="n"/>
      <c r="M40" s="26">
        <f>IF($A40="","",IFERROR(VLOOKUP($B40,'Lots'!$A$2:$B$101,2,FALSE),"LOT INCONNU"))</f>
        <v/>
      </c>
      <c r="N40" s="26">
        <f>IF($A40="","",IFERROR(VLOOKUP($C40,'Lots'!$A$2:$B$101,2,FALSE),"LOT INCONNU"))</f>
        <v/>
      </c>
      <c r="O40" s="27">
        <f>IF(OR($A40="",$H40=""),"",$H40-Paramètres!$B$2)</f>
        <v/>
      </c>
      <c r="P40" s="28">
        <f>IF($A40="","",IFERROR(IF($B40="",1,0)+IF($C40="",1,0)+IF($D40="",1,0)+IF($E40="",1,0)+IF($F40="",1,0)+IF($G40="",1,0)+IF($H40="",1,0)+IF($I40="",1,0)+IF($J40="",1,0),0))</f>
        <v/>
      </c>
      <c r="Q40" s="28">
        <f>IF($A40="","",IF(COUNTIF('Interfaces'!$A$2:$A$201,$A40)&gt;1,"DOUBLON",""))</f>
        <v/>
      </c>
      <c r="R40" s="28">
        <f>IF($A40="","",IF($Q40="DOUBLON","DOUBLON",IF($G40="","SANS PROPRIÉTAIRE",IF($P40&gt;0,"INCOMPLÈTE",IF($J40="Bloquée","BLOQUÉE",IF($J40="Clôturée","OK",IF($H40&lt;Paramètres!$B$2,"EN RETARD",IF($H40&lt;=Paramètres!$B$2+Paramètres!$B$3,"À TRAITER","À VENIR"))))))))</f>
        <v/>
      </c>
    </row>
    <row r="41" ht="24" customHeight="1">
      <c r="A41" s="23" t="n"/>
      <c r="B41" s="23" t="n"/>
      <c r="C41" s="23" t="n"/>
      <c r="D41" s="24" t="n"/>
      <c r="E41" s="24" t="n"/>
      <c r="F41" s="24" t="n"/>
      <c r="G41" s="24" t="n"/>
      <c r="H41" s="35" t="n"/>
      <c r="I41" s="23" t="n"/>
      <c r="J41" s="23" t="n"/>
      <c r="K41" s="35" t="n"/>
      <c r="L41" s="24" t="n"/>
      <c r="M41" s="26">
        <f>IF($A41="","",IFERROR(VLOOKUP($B41,'Lots'!$A$2:$B$101,2,FALSE),"LOT INCONNU"))</f>
        <v/>
      </c>
      <c r="N41" s="26">
        <f>IF($A41="","",IFERROR(VLOOKUP($C41,'Lots'!$A$2:$B$101,2,FALSE),"LOT INCONNU"))</f>
        <v/>
      </c>
      <c r="O41" s="27">
        <f>IF(OR($A41="",$H41=""),"",$H41-Paramètres!$B$2)</f>
        <v/>
      </c>
      <c r="P41" s="28">
        <f>IF($A41="","",IFERROR(IF($B41="",1,0)+IF($C41="",1,0)+IF($D41="",1,0)+IF($E41="",1,0)+IF($F41="",1,0)+IF($G41="",1,0)+IF($H41="",1,0)+IF($I41="",1,0)+IF($J41="",1,0),0))</f>
        <v/>
      </c>
      <c r="Q41" s="28">
        <f>IF($A41="","",IF(COUNTIF('Interfaces'!$A$2:$A$201,$A41)&gt;1,"DOUBLON",""))</f>
        <v/>
      </c>
      <c r="R41" s="28">
        <f>IF($A41="","",IF($Q41="DOUBLON","DOUBLON",IF($G41="","SANS PROPRIÉTAIRE",IF($P41&gt;0,"INCOMPLÈTE",IF($J41="Bloquée","BLOQUÉE",IF($J41="Clôturée","OK",IF($H41&lt;Paramètres!$B$2,"EN RETARD",IF($H41&lt;=Paramètres!$B$2+Paramètres!$B$3,"À TRAITER","À VENIR"))))))))</f>
        <v/>
      </c>
    </row>
    <row r="42" ht="24" customHeight="1">
      <c r="A42" s="23" t="n"/>
      <c r="B42" s="23" t="n"/>
      <c r="C42" s="23" t="n"/>
      <c r="D42" s="24" t="n"/>
      <c r="E42" s="24" t="n"/>
      <c r="F42" s="24" t="n"/>
      <c r="G42" s="24" t="n"/>
      <c r="H42" s="35" t="n"/>
      <c r="I42" s="23" t="n"/>
      <c r="J42" s="23" t="n"/>
      <c r="K42" s="35" t="n"/>
      <c r="L42" s="24" t="n"/>
      <c r="M42" s="26">
        <f>IF($A42="","",IFERROR(VLOOKUP($B42,'Lots'!$A$2:$B$101,2,FALSE),"LOT INCONNU"))</f>
        <v/>
      </c>
      <c r="N42" s="26">
        <f>IF($A42="","",IFERROR(VLOOKUP($C42,'Lots'!$A$2:$B$101,2,FALSE),"LOT INCONNU"))</f>
        <v/>
      </c>
      <c r="O42" s="27">
        <f>IF(OR($A42="",$H42=""),"",$H42-Paramètres!$B$2)</f>
        <v/>
      </c>
      <c r="P42" s="28">
        <f>IF($A42="","",IFERROR(IF($B42="",1,0)+IF($C42="",1,0)+IF($D42="",1,0)+IF($E42="",1,0)+IF($F42="",1,0)+IF($G42="",1,0)+IF($H42="",1,0)+IF($I42="",1,0)+IF($J42="",1,0),0))</f>
        <v/>
      </c>
      <c r="Q42" s="28">
        <f>IF($A42="","",IF(COUNTIF('Interfaces'!$A$2:$A$201,$A42)&gt;1,"DOUBLON",""))</f>
        <v/>
      </c>
      <c r="R42" s="28">
        <f>IF($A42="","",IF($Q42="DOUBLON","DOUBLON",IF($G42="","SANS PROPRIÉTAIRE",IF($P42&gt;0,"INCOMPLÈTE",IF($J42="Bloquée","BLOQUÉE",IF($J42="Clôturée","OK",IF($H42&lt;Paramètres!$B$2,"EN RETARD",IF($H42&lt;=Paramètres!$B$2+Paramètres!$B$3,"À TRAITER","À VENIR"))))))))</f>
        <v/>
      </c>
    </row>
    <row r="43" ht="24" customHeight="1">
      <c r="A43" s="23" t="n"/>
      <c r="B43" s="23" t="n"/>
      <c r="C43" s="23" t="n"/>
      <c r="D43" s="24" t="n"/>
      <c r="E43" s="24" t="n"/>
      <c r="F43" s="24" t="n"/>
      <c r="G43" s="24" t="n"/>
      <c r="H43" s="35" t="n"/>
      <c r="I43" s="23" t="n"/>
      <c r="J43" s="23" t="n"/>
      <c r="K43" s="35" t="n"/>
      <c r="L43" s="24" t="n"/>
      <c r="M43" s="26">
        <f>IF($A43="","",IFERROR(VLOOKUP($B43,'Lots'!$A$2:$B$101,2,FALSE),"LOT INCONNU"))</f>
        <v/>
      </c>
      <c r="N43" s="26">
        <f>IF($A43="","",IFERROR(VLOOKUP($C43,'Lots'!$A$2:$B$101,2,FALSE),"LOT INCONNU"))</f>
        <v/>
      </c>
      <c r="O43" s="27">
        <f>IF(OR($A43="",$H43=""),"",$H43-Paramètres!$B$2)</f>
        <v/>
      </c>
      <c r="P43" s="28">
        <f>IF($A43="","",IFERROR(IF($B43="",1,0)+IF($C43="",1,0)+IF($D43="",1,0)+IF($E43="",1,0)+IF($F43="",1,0)+IF($G43="",1,0)+IF($H43="",1,0)+IF($I43="",1,0)+IF($J43="",1,0),0))</f>
        <v/>
      </c>
      <c r="Q43" s="28">
        <f>IF($A43="","",IF(COUNTIF('Interfaces'!$A$2:$A$201,$A43)&gt;1,"DOUBLON",""))</f>
        <v/>
      </c>
      <c r="R43" s="28">
        <f>IF($A43="","",IF($Q43="DOUBLON","DOUBLON",IF($G43="","SANS PROPRIÉTAIRE",IF($P43&gt;0,"INCOMPLÈTE",IF($J43="Bloquée","BLOQUÉE",IF($J43="Clôturée","OK",IF($H43&lt;Paramètres!$B$2,"EN RETARD",IF($H43&lt;=Paramètres!$B$2+Paramètres!$B$3,"À TRAITER","À VENIR"))))))))</f>
        <v/>
      </c>
    </row>
    <row r="44" ht="24" customHeight="1">
      <c r="A44" s="23" t="n"/>
      <c r="B44" s="23" t="n"/>
      <c r="C44" s="23" t="n"/>
      <c r="D44" s="24" t="n"/>
      <c r="E44" s="24" t="n"/>
      <c r="F44" s="24" t="n"/>
      <c r="G44" s="24" t="n"/>
      <c r="H44" s="35" t="n"/>
      <c r="I44" s="23" t="n"/>
      <c r="J44" s="23" t="n"/>
      <c r="K44" s="35" t="n"/>
      <c r="L44" s="24" t="n"/>
      <c r="M44" s="26">
        <f>IF($A44="","",IFERROR(VLOOKUP($B44,'Lots'!$A$2:$B$101,2,FALSE),"LOT INCONNU"))</f>
        <v/>
      </c>
      <c r="N44" s="26">
        <f>IF($A44="","",IFERROR(VLOOKUP($C44,'Lots'!$A$2:$B$101,2,FALSE),"LOT INCONNU"))</f>
        <v/>
      </c>
      <c r="O44" s="27">
        <f>IF(OR($A44="",$H44=""),"",$H44-Paramètres!$B$2)</f>
        <v/>
      </c>
      <c r="P44" s="28">
        <f>IF($A44="","",IFERROR(IF($B44="",1,0)+IF($C44="",1,0)+IF($D44="",1,0)+IF($E44="",1,0)+IF($F44="",1,0)+IF($G44="",1,0)+IF($H44="",1,0)+IF($I44="",1,0)+IF($J44="",1,0),0))</f>
        <v/>
      </c>
      <c r="Q44" s="28">
        <f>IF($A44="","",IF(COUNTIF('Interfaces'!$A$2:$A$201,$A44)&gt;1,"DOUBLON",""))</f>
        <v/>
      </c>
      <c r="R44" s="28">
        <f>IF($A44="","",IF($Q44="DOUBLON","DOUBLON",IF($G44="","SANS PROPRIÉTAIRE",IF($P44&gt;0,"INCOMPLÈTE",IF($J44="Bloquée","BLOQUÉE",IF($J44="Clôturée","OK",IF($H44&lt;Paramètres!$B$2,"EN RETARD",IF($H44&lt;=Paramètres!$B$2+Paramètres!$B$3,"À TRAITER","À VENIR"))))))))</f>
        <v/>
      </c>
    </row>
    <row r="45" ht="24" customHeight="1">
      <c r="A45" s="23" t="n"/>
      <c r="B45" s="23" t="n"/>
      <c r="C45" s="23" t="n"/>
      <c r="D45" s="24" t="n"/>
      <c r="E45" s="24" t="n"/>
      <c r="F45" s="24" t="n"/>
      <c r="G45" s="24" t="n"/>
      <c r="H45" s="35" t="n"/>
      <c r="I45" s="23" t="n"/>
      <c r="J45" s="23" t="n"/>
      <c r="K45" s="35" t="n"/>
      <c r="L45" s="24" t="n"/>
      <c r="M45" s="26">
        <f>IF($A45="","",IFERROR(VLOOKUP($B45,'Lots'!$A$2:$B$101,2,FALSE),"LOT INCONNU"))</f>
        <v/>
      </c>
      <c r="N45" s="26">
        <f>IF($A45="","",IFERROR(VLOOKUP($C45,'Lots'!$A$2:$B$101,2,FALSE),"LOT INCONNU"))</f>
        <v/>
      </c>
      <c r="O45" s="27">
        <f>IF(OR($A45="",$H45=""),"",$H45-Paramètres!$B$2)</f>
        <v/>
      </c>
      <c r="P45" s="28">
        <f>IF($A45="","",IFERROR(IF($B45="",1,0)+IF($C45="",1,0)+IF($D45="",1,0)+IF($E45="",1,0)+IF($F45="",1,0)+IF($G45="",1,0)+IF($H45="",1,0)+IF($I45="",1,0)+IF($J45="",1,0),0))</f>
        <v/>
      </c>
      <c r="Q45" s="28">
        <f>IF($A45="","",IF(COUNTIF('Interfaces'!$A$2:$A$201,$A45)&gt;1,"DOUBLON",""))</f>
        <v/>
      </c>
      <c r="R45" s="28">
        <f>IF($A45="","",IF($Q45="DOUBLON","DOUBLON",IF($G45="","SANS PROPRIÉTAIRE",IF($P45&gt;0,"INCOMPLÈTE",IF($J45="Bloquée","BLOQUÉE",IF($J45="Clôturée","OK",IF($H45&lt;Paramètres!$B$2,"EN RETARD",IF($H45&lt;=Paramètres!$B$2+Paramètres!$B$3,"À TRAITER","À VENIR"))))))))</f>
        <v/>
      </c>
    </row>
    <row r="46" ht="24" customHeight="1">
      <c r="A46" s="23" t="n"/>
      <c r="B46" s="23" t="n"/>
      <c r="C46" s="23" t="n"/>
      <c r="D46" s="24" t="n"/>
      <c r="E46" s="24" t="n"/>
      <c r="F46" s="24" t="n"/>
      <c r="G46" s="24" t="n"/>
      <c r="H46" s="35" t="n"/>
      <c r="I46" s="23" t="n"/>
      <c r="J46" s="23" t="n"/>
      <c r="K46" s="35" t="n"/>
      <c r="L46" s="24" t="n"/>
      <c r="M46" s="26">
        <f>IF($A46="","",IFERROR(VLOOKUP($B46,'Lots'!$A$2:$B$101,2,FALSE),"LOT INCONNU"))</f>
        <v/>
      </c>
      <c r="N46" s="26">
        <f>IF($A46="","",IFERROR(VLOOKUP($C46,'Lots'!$A$2:$B$101,2,FALSE),"LOT INCONNU"))</f>
        <v/>
      </c>
      <c r="O46" s="27">
        <f>IF(OR($A46="",$H46=""),"",$H46-Paramètres!$B$2)</f>
        <v/>
      </c>
      <c r="P46" s="28">
        <f>IF($A46="","",IFERROR(IF($B46="",1,0)+IF($C46="",1,0)+IF($D46="",1,0)+IF($E46="",1,0)+IF($F46="",1,0)+IF($G46="",1,0)+IF($H46="",1,0)+IF($I46="",1,0)+IF($J46="",1,0),0))</f>
        <v/>
      </c>
      <c r="Q46" s="28">
        <f>IF($A46="","",IF(COUNTIF('Interfaces'!$A$2:$A$201,$A46)&gt;1,"DOUBLON",""))</f>
        <v/>
      </c>
      <c r="R46" s="28">
        <f>IF($A46="","",IF($Q46="DOUBLON","DOUBLON",IF($G46="","SANS PROPRIÉTAIRE",IF($P46&gt;0,"INCOMPLÈTE",IF($J46="Bloquée","BLOQUÉE",IF($J46="Clôturée","OK",IF($H46&lt;Paramètres!$B$2,"EN RETARD",IF($H46&lt;=Paramètres!$B$2+Paramètres!$B$3,"À TRAITER","À VENIR"))))))))</f>
        <v/>
      </c>
    </row>
    <row r="47" ht="24" customHeight="1">
      <c r="A47" s="23" t="n"/>
      <c r="B47" s="23" t="n"/>
      <c r="C47" s="23" t="n"/>
      <c r="D47" s="24" t="n"/>
      <c r="E47" s="24" t="n"/>
      <c r="F47" s="24" t="n"/>
      <c r="G47" s="24" t="n"/>
      <c r="H47" s="35" t="n"/>
      <c r="I47" s="23" t="n"/>
      <c r="J47" s="23" t="n"/>
      <c r="K47" s="35" t="n"/>
      <c r="L47" s="24" t="n"/>
      <c r="M47" s="26">
        <f>IF($A47="","",IFERROR(VLOOKUP($B47,'Lots'!$A$2:$B$101,2,FALSE),"LOT INCONNU"))</f>
        <v/>
      </c>
      <c r="N47" s="26">
        <f>IF($A47="","",IFERROR(VLOOKUP($C47,'Lots'!$A$2:$B$101,2,FALSE),"LOT INCONNU"))</f>
        <v/>
      </c>
      <c r="O47" s="27">
        <f>IF(OR($A47="",$H47=""),"",$H47-Paramètres!$B$2)</f>
        <v/>
      </c>
      <c r="P47" s="28">
        <f>IF($A47="","",IFERROR(IF($B47="",1,0)+IF($C47="",1,0)+IF($D47="",1,0)+IF($E47="",1,0)+IF($F47="",1,0)+IF($G47="",1,0)+IF($H47="",1,0)+IF($I47="",1,0)+IF($J47="",1,0),0))</f>
        <v/>
      </c>
      <c r="Q47" s="28">
        <f>IF($A47="","",IF(COUNTIF('Interfaces'!$A$2:$A$201,$A47)&gt;1,"DOUBLON",""))</f>
        <v/>
      </c>
      <c r="R47" s="28">
        <f>IF($A47="","",IF($Q47="DOUBLON","DOUBLON",IF($G47="","SANS PROPRIÉTAIRE",IF($P47&gt;0,"INCOMPLÈTE",IF($J47="Bloquée","BLOQUÉE",IF($J47="Clôturée","OK",IF($H47&lt;Paramètres!$B$2,"EN RETARD",IF($H47&lt;=Paramètres!$B$2+Paramètres!$B$3,"À TRAITER","À VENIR"))))))))</f>
        <v/>
      </c>
    </row>
    <row r="48" ht="24" customHeight="1">
      <c r="A48" s="23" t="n"/>
      <c r="B48" s="23" t="n"/>
      <c r="C48" s="23" t="n"/>
      <c r="D48" s="24" t="n"/>
      <c r="E48" s="24" t="n"/>
      <c r="F48" s="24" t="n"/>
      <c r="G48" s="24" t="n"/>
      <c r="H48" s="35" t="n"/>
      <c r="I48" s="23" t="n"/>
      <c r="J48" s="23" t="n"/>
      <c r="K48" s="35" t="n"/>
      <c r="L48" s="24" t="n"/>
      <c r="M48" s="26">
        <f>IF($A48="","",IFERROR(VLOOKUP($B48,'Lots'!$A$2:$B$101,2,FALSE),"LOT INCONNU"))</f>
        <v/>
      </c>
      <c r="N48" s="26">
        <f>IF($A48="","",IFERROR(VLOOKUP($C48,'Lots'!$A$2:$B$101,2,FALSE),"LOT INCONNU"))</f>
        <v/>
      </c>
      <c r="O48" s="27">
        <f>IF(OR($A48="",$H48=""),"",$H48-Paramètres!$B$2)</f>
        <v/>
      </c>
      <c r="P48" s="28">
        <f>IF($A48="","",IFERROR(IF($B48="",1,0)+IF($C48="",1,0)+IF($D48="",1,0)+IF($E48="",1,0)+IF($F48="",1,0)+IF($G48="",1,0)+IF($H48="",1,0)+IF($I48="",1,0)+IF($J48="",1,0),0))</f>
        <v/>
      </c>
      <c r="Q48" s="28">
        <f>IF($A48="","",IF(COUNTIF('Interfaces'!$A$2:$A$201,$A48)&gt;1,"DOUBLON",""))</f>
        <v/>
      </c>
      <c r="R48" s="28">
        <f>IF($A48="","",IF($Q48="DOUBLON","DOUBLON",IF($G48="","SANS PROPRIÉTAIRE",IF($P48&gt;0,"INCOMPLÈTE",IF($J48="Bloquée","BLOQUÉE",IF($J48="Clôturée","OK",IF($H48&lt;Paramètres!$B$2,"EN RETARD",IF($H48&lt;=Paramètres!$B$2+Paramètres!$B$3,"À TRAITER","À VENIR"))))))))</f>
        <v/>
      </c>
    </row>
    <row r="49" ht="24" customHeight="1">
      <c r="A49" s="23" t="n"/>
      <c r="B49" s="23" t="n"/>
      <c r="C49" s="23" t="n"/>
      <c r="D49" s="24" t="n"/>
      <c r="E49" s="24" t="n"/>
      <c r="F49" s="24" t="n"/>
      <c r="G49" s="24" t="n"/>
      <c r="H49" s="35" t="n"/>
      <c r="I49" s="23" t="n"/>
      <c r="J49" s="23" t="n"/>
      <c r="K49" s="35" t="n"/>
      <c r="L49" s="24" t="n"/>
      <c r="M49" s="26">
        <f>IF($A49="","",IFERROR(VLOOKUP($B49,'Lots'!$A$2:$B$101,2,FALSE),"LOT INCONNU"))</f>
        <v/>
      </c>
      <c r="N49" s="26">
        <f>IF($A49="","",IFERROR(VLOOKUP($C49,'Lots'!$A$2:$B$101,2,FALSE),"LOT INCONNU"))</f>
        <v/>
      </c>
      <c r="O49" s="27">
        <f>IF(OR($A49="",$H49=""),"",$H49-Paramètres!$B$2)</f>
        <v/>
      </c>
      <c r="P49" s="28">
        <f>IF($A49="","",IFERROR(IF($B49="",1,0)+IF($C49="",1,0)+IF($D49="",1,0)+IF($E49="",1,0)+IF($F49="",1,0)+IF($G49="",1,0)+IF($H49="",1,0)+IF($I49="",1,0)+IF($J49="",1,0),0))</f>
        <v/>
      </c>
      <c r="Q49" s="28">
        <f>IF($A49="","",IF(COUNTIF('Interfaces'!$A$2:$A$201,$A49)&gt;1,"DOUBLON",""))</f>
        <v/>
      </c>
      <c r="R49" s="28">
        <f>IF($A49="","",IF($Q49="DOUBLON","DOUBLON",IF($G49="","SANS PROPRIÉTAIRE",IF($P49&gt;0,"INCOMPLÈTE",IF($J49="Bloquée","BLOQUÉE",IF($J49="Clôturée","OK",IF($H49&lt;Paramètres!$B$2,"EN RETARD",IF($H49&lt;=Paramètres!$B$2+Paramètres!$B$3,"À TRAITER","À VENIR"))))))))</f>
        <v/>
      </c>
    </row>
    <row r="50" ht="24" customHeight="1">
      <c r="A50" s="23" t="n"/>
      <c r="B50" s="23" t="n"/>
      <c r="C50" s="23" t="n"/>
      <c r="D50" s="24" t="n"/>
      <c r="E50" s="24" t="n"/>
      <c r="F50" s="24" t="n"/>
      <c r="G50" s="24" t="n"/>
      <c r="H50" s="35" t="n"/>
      <c r="I50" s="23" t="n"/>
      <c r="J50" s="23" t="n"/>
      <c r="K50" s="35" t="n"/>
      <c r="L50" s="24" t="n"/>
      <c r="M50" s="26">
        <f>IF($A50="","",IFERROR(VLOOKUP($B50,'Lots'!$A$2:$B$101,2,FALSE),"LOT INCONNU"))</f>
        <v/>
      </c>
      <c r="N50" s="26">
        <f>IF($A50="","",IFERROR(VLOOKUP($C50,'Lots'!$A$2:$B$101,2,FALSE),"LOT INCONNU"))</f>
        <v/>
      </c>
      <c r="O50" s="27">
        <f>IF(OR($A50="",$H50=""),"",$H50-Paramètres!$B$2)</f>
        <v/>
      </c>
      <c r="P50" s="28">
        <f>IF($A50="","",IFERROR(IF($B50="",1,0)+IF($C50="",1,0)+IF($D50="",1,0)+IF($E50="",1,0)+IF($F50="",1,0)+IF($G50="",1,0)+IF($H50="",1,0)+IF($I50="",1,0)+IF($J50="",1,0),0))</f>
        <v/>
      </c>
      <c r="Q50" s="28">
        <f>IF($A50="","",IF(COUNTIF('Interfaces'!$A$2:$A$201,$A50)&gt;1,"DOUBLON",""))</f>
        <v/>
      </c>
      <c r="R50" s="28">
        <f>IF($A50="","",IF($Q50="DOUBLON","DOUBLON",IF($G50="","SANS PROPRIÉTAIRE",IF($P50&gt;0,"INCOMPLÈTE",IF($J50="Bloquée","BLOQUÉE",IF($J50="Clôturée","OK",IF($H50&lt;Paramètres!$B$2,"EN RETARD",IF($H50&lt;=Paramètres!$B$2+Paramètres!$B$3,"À TRAITER","À VENIR"))))))))</f>
        <v/>
      </c>
    </row>
    <row r="51" ht="24" customHeight="1">
      <c r="A51" s="23" t="n"/>
      <c r="B51" s="23" t="n"/>
      <c r="C51" s="23" t="n"/>
      <c r="D51" s="24" t="n"/>
      <c r="E51" s="24" t="n"/>
      <c r="F51" s="24" t="n"/>
      <c r="G51" s="24" t="n"/>
      <c r="H51" s="35" t="n"/>
      <c r="I51" s="23" t="n"/>
      <c r="J51" s="23" t="n"/>
      <c r="K51" s="35" t="n"/>
      <c r="L51" s="24" t="n"/>
      <c r="M51" s="26">
        <f>IF($A51="","",IFERROR(VLOOKUP($B51,'Lots'!$A$2:$B$101,2,FALSE),"LOT INCONNU"))</f>
        <v/>
      </c>
      <c r="N51" s="26">
        <f>IF($A51="","",IFERROR(VLOOKUP($C51,'Lots'!$A$2:$B$101,2,FALSE),"LOT INCONNU"))</f>
        <v/>
      </c>
      <c r="O51" s="27">
        <f>IF(OR($A51="",$H51=""),"",$H51-Paramètres!$B$2)</f>
        <v/>
      </c>
      <c r="P51" s="28">
        <f>IF($A51="","",IFERROR(IF($B51="",1,0)+IF($C51="",1,0)+IF($D51="",1,0)+IF($E51="",1,0)+IF($F51="",1,0)+IF($G51="",1,0)+IF($H51="",1,0)+IF($I51="",1,0)+IF($J51="",1,0),0))</f>
        <v/>
      </c>
      <c r="Q51" s="28">
        <f>IF($A51="","",IF(COUNTIF('Interfaces'!$A$2:$A$201,$A51)&gt;1,"DOUBLON",""))</f>
        <v/>
      </c>
      <c r="R51" s="28">
        <f>IF($A51="","",IF($Q51="DOUBLON","DOUBLON",IF($G51="","SANS PROPRIÉTAIRE",IF($P51&gt;0,"INCOMPLÈTE",IF($J51="Bloquée","BLOQUÉE",IF($J51="Clôturée","OK",IF($H51&lt;Paramètres!$B$2,"EN RETARD",IF($H51&lt;=Paramètres!$B$2+Paramètres!$B$3,"À TRAITER","À VENIR"))))))))</f>
        <v/>
      </c>
    </row>
    <row r="52" ht="24" customHeight="1">
      <c r="A52" s="23" t="n"/>
      <c r="B52" s="23" t="n"/>
      <c r="C52" s="23" t="n"/>
      <c r="D52" s="24" t="n"/>
      <c r="E52" s="24" t="n"/>
      <c r="F52" s="24" t="n"/>
      <c r="G52" s="24" t="n"/>
      <c r="H52" s="35" t="n"/>
      <c r="I52" s="23" t="n"/>
      <c r="J52" s="23" t="n"/>
      <c r="K52" s="35" t="n"/>
      <c r="L52" s="24" t="n"/>
      <c r="M52" s="26">
        <f>IF($A52="","",IFERROR(VLOOKUP($B52,'Lots'!$A$2:$B$101,2,FALSE),"LOT INCONNU"))</f>
        <v/>
      </c>
      <c r="N52" s="26">
        <f>IF($A52="","",IFERROR(VLOOKUP($C52,'Lots'!$A$2:$B$101,2,FALSE),"LOT INCONNU"))</f>
        <v/>
      </c>
      <c r="O52" s="27">
        <f>IF(OR($A52="",$H52=""),"",$H52-Paramètres!$B$2)</f>
        <v/>
      </c>
      <c r="P52" s="28">
        <f>IF($A52="","",IFERROR(IF($B52="",1,0)+IF($C52="",1,0)+IF($D52="",1,0)+IF($E52="",1,0)+IF($F52="",1,0)+IF($G52="",1,0)+IF($H52="",1,0)+IF($I52="",1,0)+IF($J52="",1,0),0))</f>
        <v/>
      </c>
      <c r="Q52" s="28">
        <f>IF($A52="","",IF(COUNTIF('Interfaces'!$A$2:$A$201,$A52)&gt;1,"DOUBLON",""))</f>
        <v/>
      </c>
      <c r="R52" s="28">
        <f>IF($A52="","",IF($Q52="DOUBLON","DOUBLON",IF($G52="","SANS PROPRIÉTAIRE",IF($P52&gt;0,"INCOMPLÈTE",IF($J52="Bloquée","BLOQUÉE",IF($J52="Clôturée","OK",IF($H52&lt;Paramètres!$B$2,"EN RETARD",IF($H52&lt;=Paramètres!$B$2+Paramètres!$B$3,"À TRAITER","À VENIR"))))))))</f>
        <v/>
      </c>
    </row>
    <row r="53" ht="24" customHeight="1">
      <c r="A53" s="23" t="n"/>
      <c r="B53" s="23" t="n"/>
      <c r="C53" s="23" t="n"/>
      <c r="D53" s="24" t="n"/>
      <c r="E53" s="24" t="n"/>
      <c r="F53" s="24" t="n"/>
      <c r="G53" s="24" t="n"/>
      <c r="H53" s="35" t="n"/>
      <c r="I53" s="23" t="n"/>
      <c r="J53" s="23" t="n"/>
      <c r="K53" s="35" t="n"/>
      <c r="L53" s="24" t="n"/>
      <c r="M53" s="26">
        <f>IF($A53="","",IFERROR(VLOOKUP($B53,'Lots'!$A$2:$B$101,2,FALSE),"LOT INCONNU"))</f>
        <v/>
      </c>
      <c r="N53" s="26">
        <f>IF($A53="","",IFERROR(VLOOKUP($C53,'Lots'!$A$2:$B$101,2,FALSE),"LOT INCONNU"))</f>
        <v/>
      </c>
      <c r="O53" s="27">
        <f>IF(OR($A53="",$H53=""),"",$H53-Paramètres!$B$2)</f>
        <v/>
      </c>
      <c r="P53" s="28">
        <f>IF($A53="","",IFERROR(IF($B53="",1,0)+IF($C53="",1,0)+IF($D53="",1,0)+IF($E53="",1,0)+IF($F53="",1,0)+IF($G53="",1,0)+IF($H53="",1,0)+IF($I53="",1,0)+IF($J53="",1,0),0))</f>
        <v/>
      </c>
      <c r="Q53" s="28">
        <f>IF($A53="","",IF(COUNTIF('Interfaces'!$A$2:$A$201,$A53)&gt;1,"DOUBLON",""))</f>
        <v/>
      </c>
      <c r="R53" s="28">
        <f>IF($A53="","",IF($Q53="DOUBLON","DOUBLON",IF($G53="","SANS PROPRIÉTAIRE",IF($P53&gt;0,"INCOMPLÈTE",IF($J53="Bloquée","BLOQUÉE",IF($J53="Clôturée","OK",IF($H53&lt;Paramètres!$B$2,"EN RETARD",IF($H53&lt;=Paramètres!$B$2+Paramètres!$B$3,"À TRAITER","À VENIR"))))))))</f>
        <v/>
      </c>
    </row>
    <row r="54" ht="24" customHeight="1">
      <c r="A54" s="23" t="n"/>
      <c r="B54" s="23" t="n"/>
      <c r="C54" s="23" t="n"/>
      <c r="D54" s="24" t="n"/>
      <c r="E54" s="24" t="n"/>
      <c r="F54" s="24" t="n"/>
      <c r="G54" s="24" t="n"/>
      <c r="H54" s="35" t="n"/>
      <c r="I54" s="23" t="n"/>
      <c r="J54" s="23" t="n"/>
      <c r="K54" s="35" t="n"/>
      <c r="L54" s="24" t="n"/>
      <c r="M54" s="26">
        <f>IF($A54="","",IFERROR(VLOOKUP($B54,'Lots'!$A$2:$B$101,2,FALSE),"LOT INCONNU"))</f>
        <v/>
      </c>
      <c r="N54" s="26">
        <f>IF($A54="","",IFERROR(VLOOKUP($C54,'Lots'!$A$2:$B$101,2,FALSE),"LOT INCONNU"))</f>
        <v/>
      </c>
      <c r="O54" s="27">
        <f>IF(OR($A54="",$H54=""),"",$H54-Paramètres!$B$2)</f>
        <v/>
      </c>
      <c r="P54" s="28">
        <f>IF($A54="","",IFERROR(IF($B54="",1,0)+IF($C54="",1,0)+IF($D54="",1,0)+IF($E54="",1,0)+IF($F54="",1,0)+IF($G54="",1,0)+IF($H54="",1,0)+IF($I54="",1,0)+IF($J54="",1,0),0))</f>
        <v/>
      </c>
      <c r="Q54" s="28">
        <f>IF($A54="","",IF(COUNTIF('Interfaces'!$A$2:$A$201,$A54)&gt;1,"DOUBLON",""))</f>
        <v/>
      </c>
      <c r="R54" s="28">
        <f>IF($A54="","",IF($Q54="DOUBLON","DOUBLON",IF($G54="","SANS PROPRIÉTAIRE",IF($P54&gt;0,"INCOMPLÈTE",IF($J54="Bloquée","BLOQUÉE",IF($J54="Clôturée","OK",IF($H54&lt;Paramètres!$B$2,"EN RETARD",IF($H54&lt;=Paramètres!$B$2+Paramètres!$B$3,"À TRAITER","À VENIR"))))))))</f>
        <v/>
      </c>
    </row>
    <row r="55" ht="24" customHeight="1">
      <c r="A55" s="23" t="n"/>
      <c r="B55" s="23" t="n"/>
      <c r="C55" s="23" t="n"/>
      <c r="D55" s="24" t="n"/>
      <c r="E55" s="24" t="n"/>
      <c r="F55" s="24" t="n"/>
      <c r="G55" s="24" t="n"/>
      <c r="H55" s="35" t="n"/>
      <c r="I55" s="23" t="n"/>
      <c r="J55" s="23" t="n"/>
      <c r="K55" s="35" t="n"/>
      <c r="L55" s="24" t="n"/>
      <c r="M55" s="26">
        <f>IF($A55="","",IFERROR(VLOOKUP($B55,'Lots'!$A$2:$B$101,2,FALSE),"LOT INCONNU"))</f>
        <v/>
      </c>
      <c r="N55" s="26">
        <f>IF($A55="","",IFERROR(VLOOKUP($C55,'Lots'!$A$2:$B$101,2,FALSE),"LOT INCONNU"))</f>
        <v/>
      </c>
      <c r="O55" s="27">
        <f>IF(OR($A55="",$H55=""),"",$H55-Paramètres!$B$2)</f>
        <v/>
      </c>
      <c r="P55" s="28">
        <f>IF($A55="","",IFERROR(IF($B55="",1,0)+IF($C55="",1,0)+IF($D55="",1,0)+IF($E55="",1,0)+IF($F55="",1,0)+IF($G55="",1,0)+IF($H55="",1,0)+IF($I55="",1,0)+IF($J55="",1,0),0))</f>
        <v/>
      </c>
      <c r="Q55" s="28">
        <f>IF($A55="","",IF(COUNTIF('Interfaces'!$A$2:$A$201,$A55)&gt;1,"DOUBLON",""))</f>
        <v/>
      </c>
      <c r="R55" s="28">
        <f>IF($A55="","",IF($Q55="DOUBLON","DOUBLON",IF($G55="","SANS PROPRIÉTAIRE",IF($P55&gt;0,"INCOMPLÈTE",IF($J55="Bloquée","BLOQUÉE",IF($J55="Clôturée","OK",IF($H55&lt;Paramètres!$B$2,"EN RETARD",IF($H55&lt;=Paramètres!$B$2+Paramètres!$B$3,"À TRAITER","À VENIR"))))))))</f>
        <v/>
      </c>
    </row>
    <row r="56" ht="24" customHeight="1">
      <c r="A56" s="23" t="n"/>
      <c r="B56" s="23" t="n"/>
      <c r="C56" s="23" t="n"/>
      <c r="D56" s="24" t="n"/>
      <c r="E56" s="24" t="n"/>
      <c r="F56" s="24" t="n"/>
      <c r="G56" s="24" t="n"/>
      <c r="H56" s="35" t="n"/>
      <c r="I56" s="23" t="n"/>
      <c r="J56" s="23" t="n"/>
      <c r="K56" s="35" t="n"/>
      <c r="L56" s="24" t="n"/>
      <c r="M56" s="26">
        <f>IF($A56="","",IFERROR(VLOOKUP($B56,'Lots'!$A$2:$B$101,2,FALSE),"LOT INCONNU"))</f>
        <v/>
      </c>
      <c r="N56" s="26">
        <f>IF($A56="","",IFERROR(VLOOKUP($C56,'Lots'!$A$2:$B$101,2,FALSE),"LOT INCONNU"))</f>
        <v/>
      </c>
      <c r="O56" s="27">
        <f>IF(OR($A56="",$H56=""),"",$H56-Paramètres!$B$2)</f>
        <v/>
      </c>
      <c r="P56" s="28">
        <f>IF($A56="","",IFERROR(IF($B56="",1,0)+IF($C56="",1,0)+IF($D56="",1,0)+IF($E56="",1,0)+IF($F56="",1,0)+IF($G56="",1,0)+IF($H56="",1,0)+IF($I56="",1,0)+IF($J56="",1,0),0))</f>
        <v/>
      </c>
      <c r="Q56" s="28">
        <f>IF($A56="","",IF(COUNTIF('Interfaces'!$A$2:$A$201,$A56)&gt;1,"DOUBLON",""))</f>
        <v/>
      </c>
      <c r="R56" s="28">
        <f>IF($A56="","",IF($Q56="DOUBLON","DOUBLON",IF($G56="","SANS PROPRIÉTAIRE",IF($P56&gt;0,"INCOMPLÈTE",IF($J56="Bloquée","BLOQUÉE",IF($J56="Clôturée","OK",IF($H56&lt;Paramètres!$B$2,"EN RETARD",IF($H56&lt;=Paramètres!$B$2+Paramètres!$B$3,"À TRAITER","À VENIR"))))))))</f>
        <v/>
      </c>
    </row>
    <row r="57" ht="24" customHeight="1">
      <c r="A57" s="23" t="n"/>
      <c r="B57" s="23" t="n"/>
      <c r="C57" s="23" t="n"/>
      <c r="D57" s="24" t="n"/>
      <c r="E57" s="24" t="n"/>
      <c r="F57" s="24" t="n"/>
      <c r="G57" s="24" t="n"/>
      <c r="H57" s="35" t="n"/>
      <c r="I57" s="23" t="n"/>
      <c r="J57" s="23" t="n"/>
      <c r="K57" s="35" t="n"/>
      <c r="L57" s="24" t="n"/>
      <c r="M57" s="26">
        <f>IF($A57="","",IFERROR(VLOOKUP($B57,'Lots'!$A$2:$B$101,2,FALSE),"LOT INCONNU"))</f>
        <v/>
      </c>
      <c r="N57" s="26">
        <f>IF($A57="","",IFERROR(VLOOKUP($C57,'Lots'!$A$2:$B$101,2,FALSE),"LOT INCONNU"))</f>
        <v/>
      </c>
      <c r="O57" s="27">
        <f>IF(OR($A57="",$H57=""),"",$H57-Paramètres!$B$2)</f>
        <v/>
      </c>
      <c r="P57" s="28">
        <f>IF($A57="","",IFERROR(IF($B57="",1,0)+IF($C57="",1,0)+IF($D57="",1,0)+IF($E57="",1,0)+IF($F57="",1,0)+IF($G57="",1,0)+IF($H57="",1,0)+IF($I57="",1,0)+IF($J57="",1,0),0))</f>
        <v/>
      </c>
      <c r="Q57" s="28">
        <f>IF($A57="","",IF(COUNTIF('Interfaces'!$A$2:$A$201,$A57)&gt;1,"DOUBLON",""))</f>
        <v/>
      </c>
      <c r="R57" s="28">
        <f>IF($A57="","",IF($Q57="DOUBLON","DOUBLON",IF($G57="","SANS PROPRIÉTAIRE",IF($P57&gt;0,"INCOMPLÈTE",IF($J57="Bloquée","BLOQUÉE",IF($J57="Clôturée","OK",IF($H57&lt;Paramètres!$B$2,"EN RETARD",IF($H57&lt;=Paramètres!$B$2+Paramètres!$B$3,"À TRAITER","À VENIR"))))))))</f>
        <v/>
      </c>
    </row>
    <row r="58" ht="24" customHeight="1">
      <c r="A58" s="23" t="n"/>
      <c r="B58" s="23" t="n"/>
      <c r="C58" s="23" t="n"/>
      <c r="D58" s="24" t="n"/>
      <c r="E58" s="24" t="n"/>
      <c r="F58" s="24" t="n"/>
      <c r="G58" s="24" t="n"/>
      <c r="H58" s="35" t="n"/>
      <c r="I58" s="23" t="n"/>
      <c r="J58" s="23" t="n"/>
      <c r="K58" s="35" t="n"/>
      <c r="L58" s="24" t="n"/>
      <c r="M58" s="26">
        <f>IF($A58="","",IFERROR(VLOOKUP($B58,'Lots'!$A$2:$B$101,2,FALSE),"LOT INCONNU"))</f>
        <v/>
      </c>
      <c r="N58" s="26">
        <f>IF($A58="","",IFERROR(VLOOKUP($C58,'Lots'!$A$2:$B$101,2,FALSE),"LOT INCONNU"))</f>
        <v/>
      </c>
      <c r="O58" s="27">
        <f>IF(OR($A58="",$H58=""),"",$H58-Paramètres!$B$2)</f>
        <v/>
      </c>
      <c r="P58" s="28">
        <f>IF($A58="","",IFERROR(IF($B58="",1,0)+IF($C58="",1,0)+IF($D58="",1,0)+IF($E58="",1,0)+IF($F58="",1,0)+IF($G58="",1,0)+IF($H58="",1,0)+IF($I58="",1,0)+IF($J58="",1,0),0))</f>
        <v/>
      </c>
      <c r="Q58" s="28">
        <f>IF($A58="","",IF(COUNTIF('Interfaces'!$A$2:$A$201,$A58)&gt;1,"DOUBLON",""))</f>
        <v/>
      </c>
      <c r="R58" s="28">
        <f>IF($A58="","",IF($Q58="DOUBLON","DOUBLON",IF($G58="","SANS PROPRIÉTAIRE",IF($P58&gt;0,"INCOMPLÈTE",IF($J58="Bloquée","BLOQUÉE",IF($J58="Clôturée","OK",IF($H58&lt;Paramètres!$B$2,"EN RETARD",IF($H58&lt;=Paramètres!$B$2+Paramètres!$B$3,"À TRAITER","À VENIR"))))))))</f>
        <v/>
      </c>
    </row>
    <row r="59" ht="24" customHeight="1">
      <c r="A59" s="23" t="n"/>
      <c r="B59" s="23" t="n"/>
      <c r="C59" s="23" t="n"/>
      <c r="D59" s="24" t="n"/>
      <c r="E59" s="24" t="n"/>
      <c r="F59" s="24" t="n"/>
      <c r="G59" s="24" t="n"/>
      <c r="H59" s="35" t="n"/>
      <c r="I59" s="23" t="n"/>
      <c r="J59" s="23" t="n"/>
      <c r="K59" s="35" t="n"/>
      <c r="L59" s="24" t="n"/>
      <c r="M59" s="26">
        <f>IF($A59="","",IFERROR(VLOOKUP($B59,'Lots'!$A$2:$B$101,2,FALSE),"LOT INCONNU"))</f>
        <v/>
      </c>
      <c r="N59" s="26">
        <f>IF($A59="","",IFERROR(VLOOKUP($C59,'Lots'!$A$2:$B$101,2,FALSE),"LOT INCONNU"))</f>
        <v/>
      </c>
      <c r="O59" s="27">
        <f>IF(OR($A59="",$H59=""),"",$H59-Paramètres!$B$2)</f>
        <v/>
      </c>
      <c r="P59" s="28">
        <f>IF($A59="","",IFERROR(IF($B59="",1,0)+IF($C59="",1,0)+IF($D59="",1,0)+IF($E59="",1,0)+IF($F59="",1,0)+IF($G59="",1,0)+IF($H59="",1,0)+IF($I59="",1,0)+IF($J59="",1,0),0))</f>
        <v/>
      </c>
      <c r="Q59" s="28">
        <f>IF($A59="","",IF(COUNTIF('Interfaces'!$A$2:$A$201,$A59)&gt;1,"DOUBLON",""))</f>
        <v/>
      </c>
      <c r="R59" s="28">
        <f>IF($A59="","",IF($Q59="DOUBLON","DOUBLON",IF($G59="","SANS PROPRIÉTAIRE",IF($P59&gt;0,"INCOMPLÈTE",IF($J59="Bloquée","BLOQUÉE",IF($J59="Clôturée","OK",IF($H59&lt;Paramètres!$B$2,"EN RETARD",IF($H59&lt;=Paramètres!$B$2+Paramètres!$B$3,"À TRAITER","À VENIR"))))))))</f>
        <v/>
      </c>
    </row>
    <row r="60" ht="24" customHeight="1">
      <c r="A60" s="23" t="n"/>
      <c r="B60" s="23" t="n"/>
      <c r="C60" s="23" t="n"/>
      <c r="D60" s="24" t="n"/>
      <c r="E60" s="24" t="n"/>
      <c r="F60" s="24" t="n"/>
      <c r="G60" s="24" t="n"/>
      <c r="H60" s="35" t="n"/>
      <c r="I60" s="23" t="n"/>
      <c r="J60" s="23" t="n"/>
      <c r="K60" s="35" t="n"/>
      <c r="L60" s="24" t="n"/>
      <c r="M60" s="26">
        <f>IF($A60="","",IFERROR(VLOOKUP($B60,'Lots'!$A$2:$B$101,2,FALSE),"LOT INCONNU"))</f>
        <v/>
      </c>
      <c r="N60" s="26">
        <f>IF($A60="","",IFERROR(VLOOKUP($C60,'Lots'!$A$2:$B$101,2,FALSE),"LOT INCONNU"))</f>
        <v/>
      </c>
      <c r="O60" s="27">
        <f>IF(OR($A60="",$H60=""),"",$H60-Paramètres!$B$2)</f>
        <v/>
      </c>
      <c r="P60" s="28">
        <f>IF($A60="","",IFERROR(IF($B60="",1,0)+IF($C60="",1,0)+IF($D60="",1,0)+IF($E60="",1,0)+IF($F60="",1,0)+IF($G60="",1,0)+IF($H60="",1,0)+IF($I60="",1,0)+IF($J60="",1,0),0))</f>
        <v/>
      </c>
      <c r="Q60" s="28">
        <f>IF($A60="","",IF(COUNTIF('Interfaces'!$A$2:$A$201,$A60)&gt;1,"DOUBLON",""))</f>
        <v/>
      </c>
      <c r="R60" s="28">
        <f>IF($A60="","",IF($Q60="DOUBLON","DOUBLON",IF($G60="","SANS PROPRIÉTAIRE",IF($P60&gt;0,"INCOMPLÈTE",IF($J60="Bloquée","BLOQUÉE",IF($J60="Clôturée","OK",IF($H60&lt;Paramètres!$B$2,"EN RETARD",IF($H60&lt;=Paramètres!$B$2+Paramètres!$B$3,"À TRAITER","À VENIR"))))))))</f>
        <v/>
      </c>
    </row>
    <row r="61" ht="24" customHeight="1">
      <c r="A61" s="23" t="n"/>
      <c r="B61" s="23" t="n"/>
      <c r="C61" s="23" t="n"/>
      <c r="D61" s="24" t="n"/>
      <c r="E61" s="24" t="n"/>
      <c r="F61" s="24" t="n"/>
      <c r="G61" s="24" t="n"/>
      <c r="H61" s="35" t="n"/>
      <c r="I61" s="23" t="n"/>
      <c r="J61" s="23" t="n"/>
      <c r="K61" s="35" t="n"/>
      <c r="L61" s="24" t="n"/>
      <c r="M61" s="26">
        <f>IF($A61="","",IFERROR(VLOOKUP($B61,'Lots'!$A$2:$B$101,2,FALSE),"LOT INCONNU"))</f>
        <v/>
      </c>
      <c r="N61" s="26">
        <f>IF($A61="","",IFERROR(VLOOKUP($C61,'Lots'!$A$2:$B$101,2,FALSE),"LOT INCONNU"))</f>
        <v/>
      </c>
      <c r="O61" s="27">
        <f>IF(OR($A61="",$H61=""),"",$H61-Paramètres!$B$2)</f>
        <v/>
      </c>
      <c r="P61" s="28">
        <f>IF($A61="","",IFERROR(IF($B61="",1,0)+IF($C61="",1,0)+IF($D61="",1,0)+IF($E61="",1,0)+IF($F61="",1,0)+IF($G61="",1,0)+IF($H61="",1,0)+IF($I61="",1,0)+IF($J61="",1,0),0))</f>
        <v/>
      </c>
      <c r="Q61" s="28">
        <f>IF($A61="","",IF(COUNTIF('Interfaces'!$A$2:$A$201,$A61)&gt;1,"DOUBLON",""))</f>
        <v/>
      </c>
      <c r="R61" s="28">
        <f>IF($A61="","",IF($Q61="DOUBLON","DOUBLON",IF($G61="","SANS PROPRIÉTAIRE",IF($P61&gt;0,"INCOMPLÈTE",IF($J61="Bloquée","BLOQUÉE",IF($J61="Clôturée","OK",IF($H61&lt;Paramètres!$B$2,"EN RETARD",IF($H61&lt;=Paramètres!$B$2+Paramètres!$B$3,"À TRAITER","À VENIR"))))))))</f>
        <v/>
      </c>
    </row>
    <row r="62" ht="24" customHeight="1">
      <c r="A62" s="23" t="n"/>
      <c r="B62" s="23" t="n"/>
      <c r="C62" s="23" t="n"/>
      <c r="D62" s="24" t="n"/>
      <c r="E62" s="24" t="n"/>
      <c r="F62" s="24" t="n"/>
      <c r="G62" s="24" t="n"/>
      <c r="H62" s="35" t="n"/>
      <c r="I62" s="23" t="n"/>
      <c r="J62" s="23" t="n"/>
      <c r="K62" s="35" t="n"/>
      <c r="L62" s="24" t="n"/>
      <c r="M62" s="26">
        <f>IF($A62="","",IFERROR(VLOOKUP($B62,'Lots'!$A$2:$B$101,2,FALSE),"LOT INCONNU"))</f>
        <v/>
      </c>
      <c r="N62" s="26">
        <f>IF($A62="","",IFERROR(VLOOKUP($C62,'Lots'!$A$2:$B$101,2,FALSE),"LOT INCONNU"))</f>
        <v/>
      </c>
      <c r="O62" s="27">
        <f>IF(OR($A62="",$H62=""),"",$H62-Paramètres!$B$2)</f>
        <v/>
      </c>
      <c r="P62" s="28">
        <f>IF($A62="","",IFERROR(IF($B62="",1,0)+IF($C62="",1,0)+IF($D62="",1,0)+IF($E62="",1,0)+IF($F62="",1,0)+IF($G62="",1,0)+IF($H62="",1,0)+IF($I62="",1,0)+IF($J62="",1,0),0))</f>
        <v/>
      </c>
      <c r="Q62" s="28">
        <f>IF($A62="","",IF(COUNTIF('Interfaces'!$A$2:$A$201,$A62)&gt;1,"DOUBLON",""))</f>
        <v/>
      </c>
      <c r="R62" s="28">
        <f>IF($A62="","",IF($Q62="DOUBLON","DOUBLON",IF($G62="","SANS PROPRIÉTAIRE",IF($P62&gt;0,"INCOMPLÈTE",IF($J62="Bloquée","BLOQUÉE",IF($J62="Clôturée","OK",IF($H62&lt;Paramètres!$B$2,"EN RETARD",IF($H62&lt;=Paramètres!$B$2+Paramètres!$B$3,"À TRAITER","À VENIR"))))))))</f>
        <v/>
      </c>
    </row>
    <row r="63" ht="24" customHeight="1">
      <c r="A63" s="23" t="n"/>
      <c r="B63" s="23" t="n"/>
      <c r="C63" s="23" t="n"/>
      <c r="D63" s="24" t="n"/>
      <c r="E63" s="24" t="n"/>
      <c r="F63" s="24" t="n"/>
      <c r="G63" s="24" t="n"/>
      <c r="H63" s="35" t="n"/>
      <c r="I63" s="23" t="n"/>
      <c r="J63" s="23" t="n"/>
      <c r="K63" s="35" t="n"/>
      <c r="L63" s="24" t="n"/>
      <c r="M63" s="26">
        <f>IF($A63="","",IFERROR(VLOOKUP($B63,'Lots'!$A$2:$B$101,2,FALSE),"LOT INCONNU"))</f>
        <v/>
      </c>
      <c r="N63" s="26">
        <f>IF($A63="","",IFERROR(VLOOKUP($C63,'Lots'!$A$2:$B$101,2,FALSE),"LOT INCONNU"))</f>
        <v/>
      </c>
      <c r="O63" s="27">
        <f>IF(OR($A63="",$H63=""),"",$H63-Paramètres!$B$2)</f>
        <v/>
      </c>
      <c r="P63" s="28">
        <f>IF($A63="","",IFERROR(IF($B63="",1,0)+IF($C63="",1,0)+IF($D63="",1,0)+IF($E63="",1,0)+IF($F63="",1,0)+IF($G63="",1,0)+IF($H63="",1,0)+IF($I63="",1,0)+IF($J63="",1,0),0))</f>
        <v/>
      </c>
      <c r="Q63" s="28">
        <f>IF($A63="","",IF(COUNTIF('Interfaces'!$A$2:$A$201,$A63)&gt;1,"DOUBLON",""))</f>
        <v/>
      </c>
      <c r="R63" s="28">
        <f>IF($A63="","",IF($Q63="DOUBLON","DOUBLON",IF($G63="","SANS PROPRIÉTAIRE",IF($P63&gt;0,"INCOMPLÈTE",IF($J63="Bloquée","BLOQUÉE",IF($J63="Clôturée","OK",IF($H63&lt;Paramètres!$B$2,"EN RETARD",IF($H63&lt;=Paramètres!$B$2+Paramètres!$B$3,"À TRAITER","À VENIR"))))))))</f>
        <v/>
      </c>
    </row>
    <row r="64" ht="24" customHeight="1">
      <c r="A64" s="23" t="n"/>
      <c r="B64" s="23" t="n"/>
      <c r="C64" s="23" t="n"/>
      <c r="D64" s="24" t="n"/>
      <c r="E64" s="24" t="n"/>
      <c r="F64" s="24" t="n"/>
      <c r="G64" s="24" t="n"/>
      <c r="H64" s="35" t="n"/>
      <c r="I64" s="23" t="n"/>
      <c r="J64" s="23" t="n"/>
      <c r="K64" s="35" t="n"/>
      <c r="L64" s="24" t="n"/>
      <c r="M64" s="26">
        <f>IF($A64="","",IFERROR(VLOOKUP($B64,'Lots'!$A$2:$B$101,2,FALSE),"LOT INCONNU"))</f>
        <v/>
      </c>
      <c r="N64" s="26">
        <f>IF($A64="","",IFERROR(VLOOKUP($C64,'Lots'!$A$2:$B$101,2,FALSE),"LOT INCONNU"))</f>
        <v/>
      </c>
      <c r="O64" s="27">
        <f>IF(OR($A64="",$H64=""),"",$H64-Paramètres!$B$2)</f>
        <v/>
      </c>
      <c r="P64" s="28">
        <f>IF($A64="","",IFERROR(IF($B64="",1,0)+IF($C64="",1,0)+IF($D64="",1,0)+IF($E64="",1,0)+IF($F64="",1,0)+IF($G64="",1,0)+IF($H64="",1,0)+IF($I64="",1,0)+IF($J64="",1,0),0))</f>
        <v/>
      </c>
      <c r="Q64" s="28">
        <f>IF($A64="","",IF(COUNTIF('Interfaces'!$A$2:$A$201,$A64)&gt;1,"DOUBLON",""))</f>
        <v/>
      </c>
      <c r="R64" s="28">
        <f>IF($A64="","",IF($Q64="DOUBLON","DOUBLON",IF($G64="","SANS PROPRIÉTAIRE",IF($P64&gt;0,"INCOMPLÈTE",IF($J64="Bloquée","BLOQUÉE",IF($J64="Clôturée","OK",IF($H64&lt;Paramètres!$B$2,"EN RETARD",IF($H64&lt;=Paramètres!$B$2+Paramètres!$B$3,"À TRAITER","À VENIR"))))))))</f>
        <v/>
      </c>
    </row>
    <row r="65" ht="24" customHeight="1">
      <c r="A65" s="23" t="n"/>
      <c r="B65" s="23" t="n"/>
      <c r="C65" s="23" t="n"/>
      <c r="D65" s="24" t="n"/>
      <c r="E65" s="24" t="n"/>
      <c r="F65" s="24" t="n"/>
      <c r="G65" s="24" t="n"/>
      <c r="H65" s="35" t="n"/>
      <c r="I65" s="23" t="n"/>
      <c r="J65" s="23" t="n"/>
      <c r="K65" s="35" t="n"/>
      <c r="L65" s="24" t="n"/>
      <c r="M65" s="26">
        <f>IF($A65="","",IFERROR(VLOOKUP($B65,'Lots'!$A$2:$B$101,2,FALSE),"LOT INCONNU"))</f>
        <v/>
      </c>
      <c r="N65" s="26">
        <f>IF($A65="","",IFERROR(VLOOKUP($C65,'Lots'!$A$2:$B$101,2,FALSE),"LOT INCONNU"))</f>
        <v/>
      </c>
      <c r="O65" s="27">
        <f>IF(OR($A65="",$H65=""),"",$H65-Paramètres!$B$2)</f>
        <v/>
      </c>
      <c r="P65" s="28">
        <f>IF($A65="","",IFERROR(IF($B65="",1,0)+IF($C65="",1,0)+IF($D65="",1,0)+IF($E65="",1,0)+IF($F65="",1,0)+IF($G65="",1,0)+IF($H65="",1,0)+IF($I65="",1,0)+IF($J65="",1,0),0))</f>
        <v/>
      </c>
      <c r="Q65" s="28">
        <f>IF($A65="","",IF(COUNTIF('Interfaces'!$A$2:$A$201,$A65)&gt;1,"DOUBLON",""))</f>
        <v/>
      </c>
      <c r="R65" s="28">
        <f>IF($A65="","",IF($Q65="DOUBLON","DOUBLON",IF($G65="","SANS PROPRIÉTAIRE",IF($P65&gt;0,"INCOMPLÈTE",IF($J65="Bloquée","BLOQUÉE",IF($J65="Clôturée","OK",IF($H65&lt;Paramètres!$B$2,"EN RETARD",IF($H65&lt;=Paramètres!$B$2+Paramètres!$B$3,"À TRAITER","À VENIR"))))))))</f>
        <v/>
      </c>
    </row>
    <row r="66" ht="24" customHeight="1">
      <c r="A66" s="23" t="n"/>
      <c r="B66" s="23" t="n"/>
      <c r="C66" s="23" t="n"/>
      <c r="D66" s="24" t="n"/>
      <c r="E66" s="24" t="n"/>
      <c r="F66" s="24" t="n"/>
      <c r="G66" s="24" t="n"/>
      <c r="H66" s="35" t="n"/>
      <c r="I66" s="23" t="n"/>
      <c r="J66" s="23" t="n"/>
      <c r="K66" s="35" t="n"/>
      <c r="L66" s="24" t="n"/>
      <c r="M66" s="26">
        <f>IF($A66="","",IFERROR(VLOOKUP($B66,'Lots'!$A$2:$B$101,2,FALSE),"LOT INCONNU"))</f>
        <v/>
      </c>
      <c r="N66" s="26">
        <f>IF($A66="","",IFERROR(VLOOKUP($C66,'Lots'!$A$2:$B$101,2,FALSE),"LOT INCONNU"))</f>
        <v/>
      </c>
      <c r="O66" s="27">
        <f>IF(OR($A66="",$H66=""),"",$H66-Paramètres!$B$2)</f>
        <v/>
      </c>
      <c r="P66" s="28">
        <f>IF($A66="","",IFERROR(IF($B66="",1,0)+IF($C66="",1,0)+IF($D66="",1,0)+IF($E66="",1,0)+IF($F66="",1,0)+IF($G66="",1,0)+IF($H66="",1,0)+IF($I66="",1,0)+IF($J66="",1,0),0))</f>
        <v/>
      </c>
      <c r="Q66" s="28">
        <f>IF($A66="","",IF(COUNTIF('Interfaces'!$A$2:$A$201,$A66)&gt;1,"DOUBLON",""))</f>
        <v/>
      </c>
      <c r="R66" s="28">
        <f>IF($A66="","",IF($Q66="DOUBLON","DOUBLON",IF($G66="","SANS PROPRIÉTAIRE",IF($P66&gt;0,"INCOMPLÈTE",IF($J66="Bloquée","BLOQUÉE",IF($J66="Clôturée","OK",IF($H66&lt;Paramètres!$B$2,"EN RETARD",IF($H66&lt;=Paramètres!$B$2+Paramètres!$B$3,"À TRAITER","À VENIR"))))))))</f>
        <v/>
      </c>
    </row>
    <row r="67" ht="24" customHeight="1">
      <c r="A67" s="23" t="n"/>
      <c r="B67" s="23" t="n"/>
      <c r="C67" s="23" t="n"/>
      <c r="D67" s="24" t="n"/>
      <c r="E67" s="24" t="n"/>
      <c r="F67" s="24" t="n"/>
      <c r="G67" s="24" t="n"/>
      <c r="H67" s="35" t="n"/>
      <c r="I67" s="23" t="n"/>
      <c r="J67" s="23" t="n"/>
      <c r="K67" s="35" t="n"/>
      <c r="L67" s="24" t="n"/>
      <c r="M67" s="26">
        <f>IF($A67="","",IFERROR(VLOOKUP($B67,'Lots'!$A$2:$B$101,2,FALSE),"LOT INCONNU"))</f>
        <v/>
      </c>
      <c r="N67" s="26">
        <f>IF($A67="","",IFERROR(VLOOKUP($C67,'Lots'!$A$2:$B$101,2,FALSE),"LOT INCONNU"))</f>
        <v/>
      </c>
      <c r="O67" s="27">
        <f>IF(OR($A67="",$H67=""),"",$H67-Paramètres!$B$2)</f>
        <v/>
      </c>
      <c r="P67" s="28">
        <f>IF($A67="","",IFERROR(IF($B67="",1,0)+IF($C67="",1,0)+IF($D67="",1,0)+IF($E67="",1,0)+IF($F67="",1,0)+IF($G67="",1,0)+IF($H67="",1,0)+IF($I67="",1,0)+IF($J67="",1,0),0))</f>
        <v/>
      </c>
      <c r="Q67" s="28">
        <f>IF($A67="","",IF(COUNTIF('Interfaces'!$A$2:$A$201,$A67)&gt;1,"DOUBLON",""))</f>
        <v/>
      </c>
      <c r="R67" s="28">
        <f>IF($A67="","",IF($Q67="DOUBLON","DOUBLON",IF($G67="","SANS PROPRIÉTAIRE",IF($P67&gt;0,"INCOMPLÈTE",IF($J67="Bloquée","BLOQUÉE",IF($J67="Clôturée","OK",IF($H67&lt;Paramètres!$B$2,"EN RETARD",IF($H67&lt;=Paramètres!$B$2+Paramètres!$B$3,"À TRAITER","À VENIR"))))))))</f>
        <v/>
      </c>
    </row>
    <row r="68" ht="24" customHeight="1">
      <c r="A68" s="23" t="n"/>
      <c r="B68" s="23" t="n"/>
      <c r="C68" s="23" t="n"/>
      <c r="D68" s="24" t="n"/>
      <c r="E68" s="24" t="n"/>
      <c r="F68" s="24" t="n"/>
      <c r="G68" s="24" t="n"/>
      <c r="H68" s="35" t="n"/>
      <c r="I68" s="23" t="n"/>
      <c r="J68" s="23" t="n"/>
      <c r="K68" s="35" t="n"/>
      <c r="L68" s="24" t="n"/>
      <c r="M68" s="26">
        <f>IF($A68="","",IFERROR(VLOOKUP($B68,'Lots'!$A$2:$B$101,2,FALSE),"LOT INCONNU"))</f>
        <v/>
      </c>
      <c r="N68" s="26">
        <f>IF($A68="","",IFERROR(VLOOKUP($C68,'Lots'!$A$2:$B$101,2,FALSE),"LOT INCONNU"))</f>
        <v/>
      </c>
      <c r="O68" s="27">
        <f>IF(OR($A68="",$H68=""),"",$H68-Paramètres!$B$2)</f>
        <v/>
      </c>
      <c r="P68" s="28">
        <f>IF($A68="","",IFERROR(IF($B68="",1,0)+IF($C68="",1,0)+IF($D68="",1,0)+IF($E68="",1,0)+IF($F68="",1,0)+IF($G68="",1,0)+IF($H68="",1,0)+IF($I68="",1,0)+IF($J68="",1,0),0))</f>
        <v/>
      </c>
      <c r="Q68" s="28">
        <f>IF($A68="","",IF(COUNTIF('Interfaces'!$A$2:$A$201,$A68)&gt;1,"DOUBLON",""))</f>
        <v/>
      </c>
      <c r="R68" s="28">
        <f>IF($A68="","",IF($Q68="DOUBLON","DOUBLON",IF($G68="","SANS PROPRIÉTAIRE",IF($P68&gt;0,"INCOMPLÈTE",IF($J68="Bloquée","BLOQUÉE",IF($J68="Clôturée","OK",IF($H68&lt;Paramètres!$B$2,"EN RETARD",IF($H68&lt;=Paramètres!$B$2+Paramètres!$B$3,"À TRAITER","À VENIR"))))))))</f>
        <v/>
      </c>
    </row>
    <row r="69" ht="24" customHeight="1">
      <c r="A69" s="23" t="n"/>
      <c r="B69" s="23" t="n"/>
      <c r="C69" s="23" t="n"/>
      <c r="D69" s="24" t="n"/>
      <c r="E69" s="24" t="n"/>
      <c r="F69" s="24" t="n"/>
      <c r="G69" s="24" t="n"/>
      <c r="H69" s="35" t="n"/>
      <c r="I69" s="23" t="n"/>
      <c r="J69" s="23" t="n"/>
      <c r="K69" s="35" t="n"/>
      <c r="L69" s="24" t="n"/>
      <c r="M69" s="26">
        <f>IF($A69="","",IFERROR(VLOOKUP($B69,'Lots'!$A$2:$B$101,2,FALSE),"LOT INCONNU"))</f>
        <v/>
      </c>
      <c r="N69" s="26">
        <f>IF($A69="","",IFERROR(VLOOKUP($C69,'Lots'!$A$2:$B$101,2,FALSE),"LOT INCONNU"))</f>
        <v/>
      </c>
      <c r="O69" s="27">
        <f>IF(OR($A69="",$H69=""),"",$H69-Paramètres!$B$2)</f>
        <v/>
      </c>
      <c r="P69" s="28">
        <f>IF($A69="","",IFERROR(IF($B69="",1,0)+IF($C69="",1,0)+IF($D69="",1,0)+IF($E69="",1,0)+IF($F69="",1,0)+IF($G69="",1,0)+IF($H69="",1,0)+IF($I69="",1,0)+IF($J69="",1,0),0))</f>
        <v/>
      </c>
      <c r="Q69" s="28">
        <f>IF($A69="","",IF(COUNTIF('Interfaces'!$A$2:$A$201,$A69)&gt;1,"DOUBLON",""))</f>
        <v/>
      </c>
      <c r="R69" s="28">
        <f>IF($A69="","",IF($Q69="DOUBLON","DOUBLON",IF($G69="","SANS PROPRIÉTAIRE",IF($P69&gt;0,"INCOMPLÈTE",IF($J69="Bloquée","BLOQUÉE",IF($J69="Clôturée","OK",IF($H69&lt;Paramètres!$B$2,"EN RETARD",IF($H69&lt;=Paramètres!$B$2+Paramètres!$B$3,"À TRAITER","À VENIR"))))))))</f>
        <v/>
      </c>
    </row>
    <row r="70" ht="24" customHeight="1">
      <c r="A70" s="23" t="n"/>
      <c r="B70" s="23" t="n"/>
      <c r="C70" s="23" t="n"/>
      <c r="D70" s="24" t="n"/>
      <c r="E70" s="24" t="n"/>
      <c r="F70" s="24" t="n"/>
      <c r="G70" s="24" t="n"/>
      <c r="H70" s="35" t="n"/>
      <c r="I70" s="23" t="n"/>
      <c r="J70" s="23" t="n"/>
      <c r="K70" s="35" t="n"/>
      <c r="L70" s="24" t="n"/>
      <c r="M70" s="26">
        <f>IF($A70="","",IFERROR(VLOOKUP($B70,'Lots'!$A$2:$B$101,2,FALSE),"LOT INCONNU"))</f>
        <v/>
      </c>
      <c r="N70" s="26">
        <f>IF($A70="","",IFERROR(VLOOKUP($C70,'Lots'!$A$2:$B$101,2,FALSE),"LOT INCONNU"))</f>
        <v/>
      </c>
      <c r="O70" s="27">
        <f>IF(OR($A70="",$H70=""),"",$H70-Paramètres!$B$2)</f>
        <v/>
      </c>
      <c r="P70" s="28">
        <f>IF($A70="","",IFERROR(IF($B70="",1,0)+IF($C70="",1,0)+IF($D70="",1,0)+IF($E70="",1,0)+IF($F70="",1,0)+IF($G70="",1,0)+IF($H70="",1,0)+IF($I70="",1,0)+IF($J70="",1,0),0))</f>
        <v/>
      </c>
      <c r="Q70" s="28">
        <f>IF($A70="","",IF(COUNTIF('Interfaces'!$A$2:$A$201,$A70)&gt;1,"DOUBLON",""))</f>
        <v/>
      </c>
      <c r="R70" s="28">
        <f>IF($A70="","",IF($Q70="DOUBLON","DOUBLON",IF($G70="","SANS PROPRIÉTAIRE",IF($P70&gt;0,"INCOMPLÈTE",IF($J70="Bloquée","BLOQUÉE",IF($J70="Clôturée","OK",IF($H70&lt;Paramètres!$B$2,"EN RETARD",IF($H70&lt;=Paramètres!$B$2+Paramètres!$B$3,"À TRAITER","À VENIR"))))))))</f>
        <v/>
      </c>
    </row>
    <row r="71" ht="24" customHeight="1">
      <c r="A71" s="23" t="n"/>
      <c r="B71" s="23" t="n"/>
      <c r="C71" s="23" t="n"/>
      <c r="D71" s="24" t="n"/>
      <c r="E71" s="24" t="n"/>
      <c r="F71" s="24" t="n"/>
      <c r="G71" s="24" t="n"/>
      <c r="H71" s="35" t="n"/>
      <c r="I71" s="23" t="n"/>
      <c r="J71" s="23" t="n"/>
      <c r="K71" s="35" t="n"/>
      <c r="L71" s="24" t="n"/>
      <c r="M71" s="26">
        <f>IF($A71="","",IFERROR(VLOOKUP($B71,'Lots'!$A$2:$B$101,2,FALSE),"LOT INCONNU"))</f>
        <v/>
      </c>
      <c r="N71" s="26">
        <f>IF($A71="","",IFERROR(VLOOKUP($C71,'Lots'!$A$2:$B$101,2,FALSE),"LOT INCONNU"))</f>
        <v/>
      </c>
      <c r="O71" s="27">
        <f>IF(OR($A71="",$H71=""),"",$H71-Paramètres!$B$2)</f>
        <v/>
      </c>
      <c r="P71" s="28">
        <f>IF($A71="","",IFERROR(IF($B71="",1,0)+IF($C71="",1,0)+IF($D71="",1,0)+IF($E71="",1,0)+IF($F71="",1,0)+IF($G71="",1,0)+IF($H71="",1,0)+IF($I71="",1,0)+IF($J71="",1,0),0))</f>
        <v/>
      </c>
      <c r="Q71" s="28">
        <f>IF($A71="","",IF(COUNTIF('Interfaces'!$A$2:$A$201,$A71)&gt;1,"DOUBLON",""))</f>
        <v/>
      </c>
      <c r="R71" s="28">
        <f>IF($A71="","",IF($Q71="DOUBLON","DOUBLON",IF($G71="","SANS PROPRIÉTAIRE",IF($P71&gt;0,"INCOMPLÈTE",IF($J71="Bloquée","BLOQUÉE",IF($J71="Clôturée","OK",IF($H71&lt;Paramètres!$B$2,"EN RETARD",IF($H71&lt;=Paramètres!$B$2+Paramètres!$B$3,"À TRAITER","À VENIR"))))))))</f>
        <v/>
      </c>
    </row>
    <row r="72" ht="24" customHeight="1">
      <c r="A72" s="23" t="n"/>
      <c r="B72" s="23" t="n"/>
      <c r="C72" s="23" t="n"/>
      <c r="D72" s="24" t="n"/>
      <c r="E72" s="24" t="n"/>
      <c r="F72" s="24" t="n"/>
      <c r="G72" s="24" t="n"/>
      <c r="H72" s="35" t="n"/>
      <c r="I72" s="23" t="n"/>
      <c r="J72" s="23" t="n"/>
      <c r="K72" s="35" t="n"/>
      <c r="L72" s="24" t="n"/>
      <c r="M72" s="26">
        <f>IF($A72="","",IFERROR(VLOOKUP($B72,'Lots'!$A$2:$B$101,2,FALSE),"LOT INCONNU"))</f>
        <v/>
      </c>
      <c r="N72" s="26">
        <f>IF($A72="","",IFERROR(VLOOKUP($C72,'Lots'!$A$2:$B$101,2,FALSE),"LOT INCONNU"))</f>
        <v/>
      </c>
      <c r="O72" s="27">
        <f>IF(OR($A72="",$H72=""),"",$H72-Paramètres!$B$2)</f>
        <v/>
      </c>
      <c r="P72" s="28">
        <f>IF($A72="","",IFERROR(IF($B72="",1,0)+IF($C72="",1,0)+IF($D72="",1,0)+IF($E72="",1,0)+IF($F72="",1,0)+IF($G72="",1,0)+IF($H72="",1,0)+IF($I72="",1,0)+IF($J72="",1,0),0))</f>
        <v/>
      </c>
      <c r="Q72" s="28">
        <f>IF($A72="","",IF(COUNTIF('Interfaces'!$A$2:$A$201,$A72)&gt;1,"DOUBLON",""))</f>
        <v/>
      </c>
      <c r="R72" s="28">
        <f>IF($A72="","",IF($Q72="DOUBLON","DOUBLON",IF($G72="","SANS PROPRIÉTAIRE",IF($P72&gt;0,"INCOMPLÈTE",IF($J72="Bloquée","BLOQUÉE",IF($J72="Clôturée","OK",IF($H72&lt;Paramètres!$B$2,"EN RETARD",IF($H72&lt;=Paramètres!$B$2+Paramètres!$B$3,"À TRAITER","À VENIR"))))))))</f>
        <v/>
      </c>
    </row>
    <row r="73" ht="24" customHeight="1">
      <c r="A73" s="23" t="n"/>
      <c r="B73" s="23" t="n"/>
      <c r="C73" s="23" t="n"/>
      <c r="D73" s="24" t="n"/>
      <c r="E73" s="24" t="n"/>
      <c r="F73" s="24" t="n"/>
      <c r="G73" s="24" t="n"/>
      <c r="H73" s="35" t="n"/>
      <c r="I73" s="23" t="n"/>
      <c r="J73" s="23" t="n"/>
      <c r="K73" s="35" t="n"/>
      <c r="L73" s="24" t="n"/>
      <c r="M73" s="26">
        <f>IF($A73="","",IFERROR(VLOOKUP($B73,'Lots'!$A$2:$B$101,2,FALSE),"LOT INCONNU"))</f>
        <v/>
      </c>
      <c r="N73" s="26">
        <f>IF($A73="","",IFERROR(VLOOKUP($C73,'Lots'!$A$2:$B$101,2,FALSE),"LOT INCONNU"))</f>
        <v/>
      </c>
      <c r="O73" s="27">
        <f>IF(OR($A73="",$H73=""),"",$H73-Paramètres!$B$2)</f>
        <v/>
      </c>
      <c r="P73" s="28">
        <f>IF($A73="","",IFERROR(IF($B73="",1,0)+IF($C73="",1,0)+IF($D73="",1,0)+IF($E73="",1,0)+IF($F73="",1,0)+IF($G73="",1,0)+IF($H73="",1,0)+IF($I73="",1,0)+IF($J73="",1,0),0))</f>
        <v/>
      </c>
      <c r="Q73" s="28">
        <f>IF($A73="","",IF(COUNTIF('Interfaces'!$A$2:$A$201,$A73)&gt;1,"DOUBLON",""))</f>
        <v/>
      </c>
      <c r="R73" s="28">
        <f>IF($A73="","",IF($Q73="DOUBLON","DOUBLON",IF($G73="","SANS PROPRIÉTAIRE",IF($P73&gt;0,"INCOMPLÈTE",IF($J73="Bloquée","BLOQUÉE",IF($J73="Clôturée","OK",IF($H73&lt;Paramètres!$B$2,"EN RETARD",IF($H73&lt;=Paramètres!$B$2+Paramètres!$B$3,"À TRAITER","À VENIR"))))))))</f>
        <v/>
      </c>
    </row>
    <row r="74" ht="24" customHeight="1">
      <c r="A74" s="23" t="n"/>
      <c r="B74" s="23" t="n"/>
      <c r="C74" s="23" t="n"/>
      <c r="D74" s="24" t="n"/>
      <c r="E74" s="24" t="n"/>
      <c r="F74" s="24" t="n"/>
      <c r="G74" s="24" t="n"/>
      <c r="H74" s="35" t="n"/>
      <c r="I74" s="23" t="n"/>
      <c r="J74" s="23" t="n"/>
      <c r="K74" s="35" t="n"/>
      <c r="L74" s="24" t="n"/>
      <c r="M74" s="26">
        <f>IF($A74="","",IFERROR(VLOOKUP($B74,'Lots'!$A$2:$B$101,2,FALSE),"LOT INCONNU"))</f>
        <v/>
      </c>
      <c r="N74" s="26">
        <f>IF($A74="","",IFERROR(VLOOKUP($C74,'Lots'!$A$2:$B$101,2,FALSE),"LOT INCONNU"))</f>
        <v/>
      </c>
      <c r="O74" s="27">
        <f>IF(OR($A74="",$H74=""),"",$H74-Paramètres!$B$2)</f>
        <v/>
      </c>
      <c r="P74" s="28">
        <f>IF($A74="","",IFERROR(IF($B74="",1,0)+IF($C74="",1,0)+IF($D74="",1,0)+IF($E74="",1,0)+IF($F74="",1,0)+IF($G74="",1,0)+IF($H74="",1,0)+IF($I74="",1,0)+IF($J74="",1,0),0))</f>
        <v/>
      </c>
      <c r="Q74" s="28">
        <f>IF($A74="","",IF(COUNTIF('Interfaces'!$A$2:$A$201,$A74)&gt;1,"DOUBLON",""))</f>
        <v/>
      </c>
      <c r="R74" s="28">
        <f>IF($A74="","",IF($Q74="DOUBLON","DOUBLON",IF($G74="","SANS PROPRIÉTAIRE",IF($P74&gt;0,"INCOMPLÈTE",IF($J74="Bloquée","BLOQUÉE",IF($J74="Clôturée","OK",IF($H74&lt;Paramètres!$B$2,"EN RETARD",IF($H74&lt;=Paramètres!$B$2+Paramètres!$B$3,"À TRAITER","À VENIR"))))))))</f>
        <v/>
      </c>
    </row>
    <row r="75" ht="24" customHeight="1">
      <c r="A75" s="23" t="n"/>
      <c r="B75" s="23" t="n"/>
      <c r="C75" s="23" t="n"/>
      <c r="D75" s="24" t="n"/>
      <c r="E75" s="24" t="n"/>
      <c r="F75" s="24" t="n"/>
      <c r="G75" s="24" t="n"/>
      <c r="H75" s="35" t="n"/>
      <c r="I75" s="23" t="n"/>
      <c r="J75" s="23" t="n"/>
      <c r="K75" s="35" t="n"/>
      <c r="L75" s="24" t="n"/>
      <c r="M75" s="26">
        <f>IF($A75="","",IFERROR(VLOOKUP($B75,'Lots'!$A$2:$B$101,2,FALSE),"LOT INCONNU"))</f>
        <v/>
      </c>
      <c r="N75" s="26">
        <f>IF($A75="","",IFERROR(VLOOKUP($C75,'Lots'!$A$2:$B$101,2,FALSE),"LOT INCONNU"))</f>
        <v/>
      </c>
      <c r="O75" s="27">
        <f>IF(OR($A75="",$H75=""),"",$H75-Paramètres!$B$2)</f>
        <v/>
      </c>
      <c r="P75" s="28">
        <f>IF($A75="","",IFERROR(IF($B75="",1,0)+IF($C75="",1,0)+IF($D75="",1,0)+IF($E75="",1,0)+IF($F75="",1,0)+IF($G75="",1,0)+IF($H75="",1,0)+IF($I75="",1,0)+IF($J75="",1,0),0))</f>
        <v/>
      </c>
      <c r="Q75" s="28">
        <f>IF($A75="","",IF(COUNTIF('Interfaces'!$A$2:$A$201,$A75)&gt;1,"DOUBLON",""))</f>
        <v/>
      </c>
      <c r="R75" s="28">
        <f>IF($A75="","",IF($Q75="DOUBLON","DOUBLON",IF($G75="","SANS PROPRIÉTAIRE",IF($P75&gt;0,"INCOMPLÈTE",IF($J75="Bloquée","BLOQUÉE",IF($J75="Clôturée","OK",IF($H75&lt;Paramètres!$B$2,"EN RETARD",IF($H75&lt;=Paramètres!$B$2+Paramètres!$B$3,"À TRAITER","À VENIR"))))))))</f>
        <v/>
      </c>
    </row>
    <row r="76" ht="24" customHeight="1">
      <c r="A76" s="23" t="n"/>
      <c r="B76" s="23" t="n"/>
      <c r="C76" s="23" t="n"/>
      <c r="D76" s="24" t="n"/>
      <c r="E76" s="24" t="n"/>
      <c r="F76" s="24" t="n"/>
      <c r="G76" s="24" t="n"/>
      <c r="H76" s="35" t="n"/>
      <c r="I76" s="23" t="n"/>
      <c r="J76" s="23" t="n"/>
      <c r="K76" s="35" t="n"/>
      <c r="L76" s="24" t="n"/>
      <c r="M76" s="26">
        <f>IF($A76="","",IFERROR(VLOOKUP($B76,'Lots'!$A$2:$B$101,2,FALSE),"LOT INCONNU"))</f>
        <v/>
      </c>
      <c r="N76" s="26">
        <f>IF($A76="","",IFERROR(VLOOKUP($C76,'Lots'!$A$2:$B$101,2,FALSE),"LOT INCONNU"))</f>
        <v/>
      </c>
      <c r="O76" s="27">
        <f>IF(OR($A76="",$H76=""),"",$H76-Paramètres!$B$2)</f>
        <v/>
      </c>
      <c r="P76" s="28">
        <f>IF($A76="","",IFERROR(IF($B76="",1,0)+IF($C76="",1,0)+IF($D76="",1,0)+IF($E76="",1,0)+IF($F76="",1,0)+IF($G76="",1,0)+IF($H76="",1,0)+IF($I76="",1,0)+IF($J76="",1,0),0))</f>
        <v/>
      </c>
      <c r="Q76" s="28">
        <f>IF($A76="","",IF(COUNTIF('Interfaces'!$A$2:$A$201,$A76)&gt;1,"DOUBLON",""))</f>
        <v/>
      </c>
      <c r="R76" s="28">
        <f>IF($A76="","",IF($Q76="DOUBLON","DOUBLON",IF($G76="","SANS PROPRIÉTAIRE",IF($P76&gt;0,"INCOMPLÈTE",IF($J76="Bloquée","BLOQUÉE",IF($J76="Clôturée","OK",IF($H76&lt;Paramètres!$B$2,"EN RETARD",IF($H76&lt;=Paramètres!$B$2+Paramètres!$B$3,"À TRAITER","À VENIR"))))))))</f>
        <v/>
      </c>
    </row>
    <row r="77" ht="24" customHeight="1">
      <c r="A77" s="23" t="n"/>
      <c r="B77" s="23" t="n"/>
      <c r="C77" s="23" t="n"/>
      <c r="D77" s="24" t="n"/>
      <c r="E77" s="24" t="n"/>
      <c r="F77" s="24" t="n"/>
      <c r="G77" s="24" t="n"/>
      <c r="H77" s="35" t="n"/>
      <c r="I77" s="23" t="n"/>
      <c r="J77" s="23" t="n"/>
      <c r="K77" s="35" t="n"/>
      <c r="L77" s="24" t="n"/>
      <c r="M77" s="26">
        <f>IF($A77="","",IFERROR(VLOOKUP($B77,'Lots'!$A$2:$B$101,2,FALSE),"LOT INCONNU"))</f>
        <v/>
      </c>
      <c r="N77" s="26">
        <f>IF($A77="","",IFERROR(VLOOKUP($C77,'Lots'!$A$2:$B$101,2,FALSE),"LOT INCONNU"))</f>
        <v/>
      </c>
      <c r="O77" s="27">
        <f>IF(OR($A77="",$H77=""),"",$H77-Paramètres!$B$2)</f>
        <v/>
      </c>
      <c r="P77" s="28">
        <f>IF($A77="","",IFERROR(IF($B77="",1,0)+IF($C77="",1,0)+IF($D77="",1,0)+IF($E77="",1,0)+IF($F77="",1,0)+IF($G77="",1,0)+IF($H77="",1,0)+IF($I77="",1,0)+IF($J77="",1,0),0))</f>
        <v/>
      </c>
      <c r="Q77" s="28">
        <f>IF($A77="","",IF(COUNTIF('Interfaces'!$A$2:$A$201,$A77)&gt;1,"DOUBLON",""))</f>
        <v/>
      </c>
      <c r="R77" s="28">
        <f>IF($A77="","",IF($Q77="DOUBLON","DOUBLON",IF($G77="","SANS PROPRIÉTAIRE",IF($P77&gt;0,"INCOMPLÈTE",IF($J77="Bloquée","BLOQUÉE",IF($J77="Clôturée","OK",IF($H77&lt;Paramètres!$B$2,"EN RETARD",IF($H77&lt;=Paramètres!$B$2+Paramètres!$B$3,"À TRAITER","À VENIR"))))))))</f>
        <v/>
      </c>
    </row>
    <row r="78" ht="24" customHeight="1">
      <c r="A78" s="23" t="n"/>
      <c r="B78" s="23" t="n"/>
      <c r="C78" s="23" t="n"/>
      <c r="D78" s="24" t="n"/>
      <c r="E78" s="24" t="n"/>
      <c r="F78" s="24" t="n"/>
      <c r="G78" s="24" t="n"/>
      <c r="H78" s="35" t="n"/>
      <c r="I78" s="23" t="n"/>
      <c r="J78" s="23" t="n"/>
      <c r="K78" s="35" t="n"/>
      <c r="L78" s="24" t="n"/>
      <c r="M78" s="26">
        <f>IF($A78="","",IFERROR(VLOOKUP($B78,'Lots'!$A$2:$B$101,2,FALSE),"LOT INCONNU"))</f>
        <v/>
      </c>
      <c r="N78" s="26">
        <f>IF($A78="","",IFERROR(VLOOKUP($C78,'Lots'!$A$2:$B$101,2,FALSE),"LOT INCONNU"))</f>
        <v/>
      </c>
      <c r="O78" s="27">
        <f>IF(OR($A78="",$H78=""),"",$H78-Paramètres!$B$2)</f>
        <v/>
      </c>
      <c r="P78" s="28">
        <f>IF($A78="","",IFERROR(IF($B78="",1,0)+IF($C78="",1,0)+IF($D78="",1,0)+IF($E78="",1,0)+IF($F78="",1,0)+IF($G78="",1,0)+IF($H78="",1,0)+IF($I78="",1,0)+IF($J78="",1,0),0))</f>
        <v/>
      </c>
      <c r="Q78" s="28">
        <f>IF($A78="","",IF(COUNTIF('Interfaces'!$A$2:$A$201,$A78)&gt;1,"DOUBLON",""))</f>
        <v/>
      </c>
      <c r="R78" s="28">
        <f>IF($A78="","",IF($Q78="DOUBLON","DOUBLON",IF($G78="","SANS PROPRIÉTAIRE",IF($P78&gt;0,"INCOMPLÈTE",IF($J78="Bloquée","BLOQUÉE",IF($J78="Clôturée","OK",IF($H78&lt;Paramètres!$B$2,"EN RETARD",IF($H78&lt;=Paramètres!$B$2+Paramètres!$B$3,"À TRAITER","À VENIR"))))))))</f>
        <v/>
      </c>
    </row>
    <row r="79" ht="24" customHeight="1">
      <c r="A79" s="23" t="n"/>
      <c r="B79" s="23" t="n"/>
      <c r="C79" s="23" t="n"/>
      <c r="D79" s="24" t="n"/>
      <c r="E79" s="24" t="n"/>
      <c r="F79" s="24" t="n"/>
      <c r="G79" s="24" t="n"/>
      <c r="H79" s="35" t="n"/>
      <c r="I79" s="23" t="n"/>
      <c r="J79" s="23" t="n"/>
      <c r="K79" s="35" t="n"/>
      <c r="L79" s="24" t="n"/>
      <c r="M79" s="26">
        <f>IF($A79="","",IFERROR(VLOOKUP($B79,'Lots'!$A$2:$B$101,2,FALSE),"LOT INCONNU"))</f>
        <v/>
      </c>
      <c r="N79" s="26">
        <f>IF($A79="","",IFERROR(VLOOKUP($C79,'Lots'!$A$2:$B$101,2,FALSE),"LOT INCONNU"))</f>
        <v/>
      </c>
      <c r="O79" s="27">
        <f>IF(OR($A79="",$H79=""),"",$H79-Paramètres!$B$2)</f>
        <v/>
      </c>
      <c r="P79" s="28">
        <f>IF($A79="","",IFERROR(IF($B79="",1,0)+IF($C79="",1,0)+IF($D79="",1,0)+IF($E79="",1,0)+IF($F79="",1,0)+IF($G79="",1,0)+IF($H79="",1,0)+IF($I79="",1,0)+IF($J79="",1,0),0))</f>
        <v/>
      </c>
      <c r="Q79" s="28">
        <f>IF($A79="","",IF(COUNTIF('Interfaces'!$A$2:$A$201,$A79)&gt;1,"DOUBLON",""))</f>
        <v/>
      </c>
      <c r="R79" s="28">
        <f>IF($A79="","",IF($Q79="DOUBLON","DOUBLON",IF($G79="","SANS PROPRIÉTAIRE",IF($P79&gt;0,"INCOMPLÈTE",IF($J79="Bloquée","BLOQUÉE",IF($J79="Clôturée","OK",IF($H79&lt;Paramètres!$B$2,"EN RETARD",IF($H79&lt;=Paramètres!$B$2+Paramètres!$B$3,"À TRAITER","À VENIR"))))))))</f>
        <v/>
      </c>
    </row>
    <row r="80" ht="24" customHeight="1">
      <c r="A80" s="23" t="n"/>
      <c r="B80" s="23" t="n"/>
      <c r="C80" s="23" t="n"/>
      <c r="D80" s="24" t="n"/>
      <c r="E80" s="24" t="n"/>
      <c r="F80" s="24" t="n"/>
      <c r="G80" s="24" t="n"/>
      <c r="H80" s="35" t="n"/>
      <c r="I80" s="23" t="n"/>
      <c r="J80" s="23" t="n"/>
      <c r="K80" s="35" t="n"/>
      <c r="L80" s="24" t="n"/>
      <c r="M80" s="26">
        <f>IF($A80="","",IFERROR(VLOOKUP($B80,'Lots'!$A$2:$B$101,2,FALSE),"LOT INCONNU"))</f>
        <v/>
      </c>
      <c r="N80" s="26">
        <f>IF($A80="","",IFERROR(VLOOKUP($C80,'Lots'!$A$2:$B$101,2,FALSE),"LOT INCONNU"))</f>
        <v/>
      </c>
      <c r="O80" s="27">
        <f>IF(OR($A80="",$H80=""),"",$H80-Paramètres!$B$2)</f>
        <v/>
      </c>
      <c r="P80" s="28">
        <f>IF($A80="","",IFERROR(IF($B80="",1,0)+IF($C80="",1,0)+IF($D80="",1,0)+IF($E80="",1,0)+IF($F80="",1,0)+IF($G80="",1,0)+IF($H80="",1,0)+IF($I80="",1,0)+IF($J80="",1,0),0))</f>
        <v/>
      </c>
      <c r="Q80" s="28">
        <f>IF($A80="","",IF(COUNTIF('Interfaces'!$A$2:$A$201,$A80)&gt;1,"DOUBLON",""))</f>
        <v/>
      </c>
      <c r="R80" s="28">
        <f>IF($A80="","",IF($Q80="DOUBLON","DOUBLON",IF($G80="","SANS PROPRIÉTAIRE",IF($P80&gt;0,"INCOMPLÈTE",IF($J80="Bloquée","BLOQUÉE",IF($J80="Clôturée","OK",IF($H80&lt;Paramètres!$B$2,"EN RETARD",IF($H80&lt;=Paramètres!$B$2+Paramètres!$B$3,"À TRAITER","À VENIR"))))))))</f>
        <v/>
      </c>
    </row>
    <row r="81" ht="24" customHeight="1">
      <c r="A81" s="23" t="n"/>
      <c r="B81" s="23" t="n"/>
      <c r="C81" s="23" t="n"/>
      <c r="D81" s="24" t="n"/>
      <c r="E81" s="24" t="n"/>
      <c r="F81" s="24" t="n"/>
      <c r="G81" s="24" t="n"/>
      <c r="H81" s="35" t="n"/>
      <c r="I81" s="23" t="n"/>
      <c r="J81" s="23" t="n"/>
      <c r="K81" s="35" t="n"/>
      <c r="L81" s="24" t="n"/>
      <c r="M81" s="26">
        <f>IF($A81="","",IFERROR(VLOOKUP($B81,'Lots'!$A$2:$B$101,2,FALSE),"LOT INCONNU"))</f>
        <v/>
      </c>
      <c r="N81" s="26">
        <f>IF($A81="","",IFERROR(VLOOKUP($C81,'Lots'!$A$2:$B$101,2,FALSE),"LOT INCONNU"))</f>
        <v/>
      </c>
      <c r="O81" s="27">
        <f>IF(OR($A81="",$H81=""),"",$H81-Paramètres!$B$2)</f>
        <v/>
      </c>
      <c r="P81" s="28">
        <f>IF($A81="","",IFERROR(IF($B81="",1,0)+IF($C81="",1,0)+IF($D81="",1,0)+IF($E81="",1,0)+IF($F81="",1,0)+IF($G81="",1,0)+IF($H81="",1,0)+IF($I81="",1,0)+IF($J81="",1,0),0))</f>
        <v/>
      </c>
      <c r="Q81" s="28">
        <f>IF($A81="","",IF(COUNTIF('Interfaces'!$A$2:$A$201,$A81)&gt;1,"DOUBLON",""))</f>
        <v/>
      </c>
      <c r="R81" s="28">
        <f>IF($A81="","",IF($Q81="DOUBLON","DOUBLON",IF($G81="","SANS PROPRIÉTAIRE",IF($P81&gt;0,"INCOMPLÈTE",IF($J81="Bloquée","BLOQUÉE",IF($J81="Clôturée","OK",IF($H81&lt;Paramètres!$B$2,"EN RETARD",IF($H81&lt;=Paramètres!$B$2+Paramètres!$B$3,"À TRAITER","À VENIR"))))))))</f>
        <v/>
      </c>
    </row>
    <row r="82" ht="24" customHeight="1">
      <c r="A82" s="23" t="n"/>
      <c r="B82" s="23" t="n"/>
      <c r="C82" s="23" t="n"/>
      <c r="D82" s="24" t="n"/>
      <c r="E82" s="24" t="n"/>
      <c r="F82" s="24" t="n"/>
      <c r="G82" s="24" t="n"/>
      <c r="H82" s="35" t="n"/>
      <c r="I82" s="23" t="n"/>
      <c r="J82" s="23" t="n"/>
      <c r="K82" s="35" t="n"/>
      <c r="L82" s="24" t="n"/>
      <c r="M82" s="26">
        <f>IF($A82="","",IFERROR(VLOOKUP($B82,'Lots'!$A$2:$B$101,2,FALSE),"LOT INCONNU"))</f>
        <v/>
      </c>
      <c r="N82" s="26">
        <f>IF($A82="","",IFERROR(VLOOKUP($C82,'Lots'!$A$2:$B$101,2,FALSE),"LOT INCONNU"))</f>
        <v/>
      </c>
      <c r="O82" s="27">
        <f>IF(OR($A82="",$H82=""),"",$H82-Paramètres!$B$2)</f>
        <v/>
      </c>
      <c r="P82" s="28">
        <f>IF($A82="","",IFERROR(IF($B82="",1,0)+IF($C82="",1,0)+IF($D82="",1,0)+IF($E82="",1,0)+IF($F82="",1,0)+IF($G82="",1,0)+IF($H82="",1,0)+IF($I82="",1,0)+IF($J82="",1,0),0))</f>
        <v/>
      </c>
      <c r="Q82" s="28">
        <f>IF($A82="","",IF(COUNTIF('Interfaces'!$A$2:$A$201,$A82)&gt;1,"DOUBLON",""))</f>
        <v/>
      </c>
      <c r="R82" s="28">
        <f>IF($A82="","",IF($Q82="DOUBLON","DOUBLON",IF($G82="","SANS PROPRIÉTAIRE",IF($P82&gt;0,"INCOMPLÈTE",IF($J82="Bloquée","BLOQUÉE",IF($J82="Clôturée","OK",IF($H82&lt;Paramètres!$B$2,"EN RETARD",IF($H82&lt;=Paramètres!$B$2+Paramètres!$B$3,"À TRAITER","À VENIR"))))))))</f>
        <v/>
      </c>
    </row>
    <row r="83" ht="24" customHeight="1">
      <c r="A83" s="23" t="n"/>
      <c r="B83" s="23" t="n"/>
      <c r="C83" s="23" t="n"/>
      <c r="D83" s="24" t="n"/>
      <c r="E83" s="24" t="n"/>
      <c r="F83" s="24" t="n"/>
      <c r="G83" s="24" t="n"/>
      <c r="H83" s="35" t="n"/>
      <c r="I83" s="23" t="n"/>
      <c r="J83" s="23" t="n"/>
      <c r="K83" s="35" t="n"/>
      <c r="L83" s="24" t="n"/>
      <c r="M83" s="26">
        <f>IF($A83="","",IFERROR(VLOOKUP($B83,'Lots'!$A$2:$B$101,2,FALSE),"LOT INCONNU"))</f>
        <v/>
      </c>
      <c r="N83" s="26">
        <f>IF($A83="","",IFERROR(VLOOKUP($C83,'Lots'!$A$2:$B$101,2,FALSE),"LOT INCONNU"))</f>
        <v/>
      </c>
      <c r="O83" s="27">
        <f>IF(OR($A83="",$H83=""),"",$H83-Paramètres!$B$2)</f>
        <v/>
      </c>
      <c r="P83" s="28">
        <f>IF($A83="","",IFERROR(IF($B83="",1,0)+IF($C83="",1,0)+IF($D83="",1,0)+IF($E83="",1,0)+IF($F83="",1,0)+IF($G83="",1,0)+IF($H83="",1,0)+IF($I83="",1,0)+IF($J83="",1,0),0))</f>
        <v/>
      </c>
      <c r="Q83" s="28">
        <f>IF($A83="","",IF(COUNTIF('Interfaces'!$A$2:$A$201,$A83)&gt;1,"DOUBLON",""))</f>
        <v/>
      </c>
      <c r="R83" s="28">
        <f>IF($A83="","",IF($Q83="DOUBLON","DOUBLON",IF($G83="","SANS PROPRIÉTAIRE",IF($P83&gt;0,"INCOMPLÈTE",IF($J83="Bloquée","BLOQUÉE",IF($J83="Clôturée","OK",IF($H83&lt;Paramètres!$B$2,"EN RETARD",IF($H83&lt;=Paramètres!$B$2+Paramètres!$B$3,"À TRAITER","À VENIR"))))))))</f>
        <v/>
      </c>
    </row>
    <row r="84" ht="24" customHeight="1">
      <c r="A84" s="23" t="n"/>
      <c r="B84" s="23" t="n"/>
      <c r="C84" s="23" t="n"/>
      <c r="D84" s="24" t="n"/>
      <c r="E84" s="24" t="n"/>
      <c r="F84" s="24" t="n"/>
      <c r="G84" s="24" t="n"/>
      <c r="H84" s="35" t="n"/>
      <c r="I84" s="23" t="n"/>
      <c r="J84" s="23" t="n"/>
      <c r="K84" s="35" t="n"/>
      <c r="L84" s="24" t="n"/>
      <c r="M84" s="26">
        <f>IF($A84="","",IFERROR(VLOOKUP($B84,'Lots'!$A$2:$B$101,2,FALSE),"LOT INCONNU"))</f>
        <v/>
      </c>
      <c r="N84" s="26">
        <f>IF($A84="","",IFERROR(VLOOKUP($C84,'Lots'!$A$2:$B$101,2,FALSE),"LOT INCONNU"))</f>
        <v/>
      </c>
      <c r="O84" s="27">
        <f>IF(OR($A84="",$H84=""),"",$H84-Paramètres!$B$2)</f>
        <v/>
      </c>
      <c r="P84" s="28">
        <f>IF($A84="","",IFERROR(IF($B84="",1,0)+IF($C84="",1,0)+IF($D84="",1,0)+IF($E84="",1,0)+IF($F84="",1,0)+IF($G84="",1,0)+IF($H84="",1,0)+IF($I84="",1,0)+IF($J84="",1,0),0))</f>
        <v/>
      </c>
      <c r="Q84" s="28">
        <f>IF($A84="","",IF(COUNTIF('Interfaces'!$A$2:$A$201,$A84)&gt;1,"DOUBLON",""))</f>
        <v/>
      </c>
      <c r="R84" s="28">
        <f>IF($A84="","",IF($Q84="DOUBLON","DOUBLON",IF($G84="","SANS PROPRIÉTAIRE",IF($P84&gt;0,"INCOMPLÈTE",IF($J84="Bloquée","BLOQUÉE",IF($J84="Clôturée","OK",IF($H84&lt;Paramètres!$B$2,"EN RETARD",IF($H84&lt;=Paramètres!$B$2+Paramètres!$B$3,"À TRAITER","À VENIR"))))))))</f>
        <v/>
      </c>
    </row>
    <row r="85" ht="24" customHeight="1">
      <c r="A85" s="23" t="n"/>
      <c r="B85" s="23" t="n"/>
      <c r="C85" s="23" t="n"/>
      <c r="D85" s="24" t="n"/>
      <c r="E85" s="24" t="n"/>
      <c r="F85" s="24" t="n"/>
      <c r="G85" s="24" t="n"/>
      <c r="H85" s="35" t="n"/>
      <c r="I85" s="23" t="n"/>
      <c r="J85" s="23" t="n"/>
      <c r="K85" s="35" t="n"/>
      <c r="L85" s="24" t="n"/>
      <c r="M85" s="26">
        <f>IF($A85="","",IFERROR(VLOOKUP($B85,'Lots'!$A$2:$B$101,2,FALSE),"LOT INCONNU"))</f>
        <v/>
      </c>
      <c r="N85" s="26">
        <f>IF($A85="","",IFERROR(VLOOKUP($C85,'Lots'!$A$2:$B$101,2,FALSE),"LOT INCONNU"))</f>
        <v/>
      </c>
      <c r="O85" s="27">
        <f>IF(OR($A85="",$H85=""),"",$H85-Paramètres!$B$2)</f>
        <v/>
      </c>
      <c r="P85" s="28">
        <f>IF($A85="","",IFERROR(IF($B85="",1,0)+IF($C85="",1,0)+IF($D85="",1,0)+IF($E85="",1,0)+IF($F85="",1,0)+IF($G85="",1,0)+IF($H85="",1,0)+IF($I85="",1,0)+IF($J85="",1,0),0))</f>
        <v/>
      </c>
      <c r="Q85" s="28">
        <f>IF($A85="","",IF(COUNTIF('Interfaces'!$A$2:$A$201,$A85)&gt;1,"DOUBLON",""))</f>
        <v/>
      </c>
      <c r="R85" s="28">
        <f>IF($A85="","",IF($Q85="DOUBLON","DOUBLON",IF($G85="","SANS PROPRIÉTAIRE",IF($P85&gt;0,"INCOMPLÈTE",IF($J85="Bloquée","BLOQUÉE",IF($J85="Clôturée","OK",IF($H85&lt;Paramètres!$B$2,"EN RETARD",IF($H85&lt;=Paramètres!$B$2+Paramètres!$B$3,"À TRAITER","À VENIR"))))))))</f>
        <v/>
      </c>
    </row>
    <row r="86" ht="24" customHeight="1">
      <c r="A86" s="23" t="n"/>
      <c r="B86" s="23" t="n"/>
      <c r="C86" s="23" t="n"/>
      <c r="D86" s="24" t="n"/>
      <c r="E86" s="24" t="n"/>
      <c r="F86" s="24" t="n"/>
      <c r="G86" s="24" t="n"/>
      <c r="H86" s="35" t="n"/>
      <c r="I86" s="23" t="n"/>
      <c r="J86" s="23" t="n"/>
      <c r="K86" s="35" t="n"/>
      <c r="L86" s="24" t="n"/>
      <c r="M86" s="26">
        <f>IF($A86="","",IFERROR(VLOOKUP($B86,'Lots'!$A$2:$B$101,2,FALSE),"LOT INCONNU"))</f>
        <v/>
      </c>
      <c r="N86" s="26">
        <f>IF($A86="","",IFERROR(VLOOKUP($C86,'Lots'!$A$2:$B$101,2,FALSE),"LOT INCONNU"))</f>
        <v/>
      </c>
      <c r="O86" s="27">
        <f>IF(OR($A86="",$H86=""),"",$H86-Paramètres!$B$2)</f>
        <v/>
      </c>
      <c r="P86" s="28">
        <f>IF($A86="","",IFERROR(IF($B86="",1,0)+IF($C86="",1,0)+IF($D86="",1,0)+IF($E86="",1,0)+IF($F86="",1,0)+IF($G86="",1,0)+IF($H86="",1,0)+IF($I86="",1,0)+IF($J86="",1,0),0))</f>
        <v/>
      </c>
      <c r="Q86" s="28">
        <f>IF($A86="","",IF(COUNTIF('Interfaces'!$A$2:$A$201,$A86)&gt;1,"DOUBLON",""))</f>
        <v/>
      </c>
      <c r="R86" s="28">
        <f>IF($A86="","",IF($Q86="DOUBLON","DOUBLON",IF($G86="","SANS PROPRIÉTAIRE",IF($P86&gt;0,"INCOMPLÈTE",IF($J86="Bloquée","BLOQUÉE",IF($J86="Clôturée","OK",IF($H86&lt;Paramètres!$B$2,"EN RETARD",IF($H86&lt;=Paramètres!$B$2+Paramètres!$B$3,"À TRAITER","À VENIR"))))))))</f>
        <v/>
      </c>
    </row>
    <row r="87" ht="24" customHeight="1">
      <c r="A87" s="23" t="n"/>
      <c r="B87" s="23" t="n"/>
      <c r="C87" s="23" t="n"/>
      <c r="D87" s="24" t="n"/>
      <c r="E87" s="24" t="n"/>
      <c r="F87" s="24" t="n"/>
      <c r="G87" s="24" t="n"/>
      <c r="H87" s="35" t="n"/>
      <c r="I87" s="23" t="n"/>
      <c r="J87" s="23" t="n"/>
      <c r="K87" s="35" t="n"/>
      <c r="L87" s="24" t="n"/>
      <c r="M87" s="26">
        <f>IF($A87="","",IFERROR(VLOOKUP($B87,'Lots'!$A$2:$B$101,2,FALSE),"LOT INCONNU"))</f>
        <v/>
      </c>
      <c r="N87" s="26">
        <f>IF($A87="","",IFERROR(VLOOKUP($C87,'Lots'!$A$2:$B$101,2,FALSE),"LOT INCONNU"))</f>
        <v/>
      </c>
      <c r="O87" s="27">
        <f>IF(OR($A87="",$H87=""),"",$H87-Paramètres!$B$2)</f>
        <v/>
      </c>
      <c r="P87" s="28">
        <f>IF($A87="","",IFERROR(IF($B87="",1,0)+IF($C87="",1,0)+IF($D87="",1,0)+IF($E87="",1,0)+IF($F87="",1,0)+IF($G87="",1,0)+IF($H87="",1,0)+IF($I87="",1,0)+IF($J87="",1,0),0))</f>
        <v/>
      </c>
      <c r="Q87" s="28">
        <f>IF($A87="","",IF(COUNTIF('Interfaces'!$A$2:$A$201,$A87)&gt;1,"DOUBLON",""))</f>
        <v/>
      </c>
      <c r="R87" s="28">
        <f>IF($A87="","",IF($Q87="DOUBLON","DOUBLON",IF($G87="","SANS PROPRIÉTAIRE",IF($P87&gt;0,"INCOMPLÈTE",IF($J87="Bloquée","BLOQUÉE",IF($J87="Clôturée","OK",IF($H87&lt;Paramètres!$B$2,"EN RETARD",IF($H87&lt;=Paramètres!$B$2+Paramètres!$B$3,"À TRAITER","À VENIR"))))))))</f>
        <v/>
      </c>
    </row>
    <row r="88" ht="24" customHeight="1">
      <c r="A88" s="23" t="n"/>
      <c r="B88" s="23" t="n"/>
      <c r="C88" s="23" t="n"/>
      <c r="D88" s="24" t="n"/>
      <c r="E88" s="24" t="n"/>
      <c r="F88" s="24" t="n"/>
      <c r="G88" s="24" t="n"/>
      <c r="H88" s="35" t="n"/>
      <c r="I88" s="23" t="n"/>
      <c r="J88" s="23" t="n"/>
      <c r="K88" s="35" t="n"/>
      <c r="L88" s="24" t="n"/>
      <c r="M88" s="26">
        <f>IF($A88="","",IFERROR(VLOOKUP($B88,'Lots'!$A$2:$B$101,2,FALSE),"LOT INCONNU"))</f>
        <v/>
      </c>
      <c r="N88" s="26">
        <f>IF($A88="","",IFERROR(VLOOKUP($C88,'Lots'!$A$2:$B$101,2,FALSE),"LOT INCONNU"))</f>
        <v/>
      </c>
      <c r="O88" s="27">
        <f>IF(OR($A88="",$H88=""),"",$H88-Paramètres!$B$2)</f>
        <v/>
      </c>
      <c r="P88" s="28">
        <f>IF($A88="","",IFERROR(IF($B88="",1,0)+IF($C88="",1,0)+IF($D88="",1,0)+IF($E88="",1,0)+IF($F88="",1,0)+IF($G88="",1,0)+IF($H88="",1,0)+IF($I88="",1,0)+IF($J88="",1,0),0))</f>
        <v/>
      </c>
      <c r="Q88" s="28">
        <f>IF($A88="","",IF(COUNTIF('Interfaces'!$A$2:$A$201,$A88)&gt;1,"DOUBLON",""))</f>
        <v/>
      </c>
      <c r="R88" s="28">
        <f>IF($A88="","",IF($Q88="DOUBLON","DOUBLON",IF($G88="","SANS PROPRIÉTAIRE",IF($P88&gt;0,"INCOMPLÈTE",IF($J88="Bloquée","BLOQUÉE",IF($J88="Clôturée","OK",IF($H88&lt;Paramètres!$B$2,"EN RETARD",IF($H88&lt;=Paramètres!$B$2+Paramètres!$B$3,"À TRAITER","À VENIR"))))))))</f>
        <v/>
      </c>
    </row>
    <row r="89" ht="24" customHeight="1">
      <c r="A89" s="23" t="n"/>
      <c r="B89" s="23" t="n"/>
      <c r="C89" s="23" t="n"/>
      <c r="D89" s="24" t="n"/>
      <c r="E89" s="24" t="n"/>
      <c r="F89" s="24" t="n"/>
      <c r="G89" s="24" t="n"/>
      <c r="H89" s="35" t="n"/>
      <c r="I89" s="23" t="n"/>
      <c r="J89" s="23" t="n"/>
      <c r="K89" s="35" t="n"/>
      <c r="L89" s="24" t="n"/>
      <c r="M89" s="26">
        <f>IF($A89="","",IFERROR(VLOOKUP($B89,'Lots'!$A$2:$B$101,2,FALSE),"LOT INCONNU"))</f>
        <v/>
      </c>
      <c r="N89" s="26">
        <f>IF($A89="","",IFERROR(VLOOKUP($C89,'Lots'!$A$2:$B$101,2,FALSE),"LOT INCONNU"))</f>
        <v/>
      </c>
      <c r="O89" s="27">
        <f>IF(OR($A89="",$H89=""),"",$H89-Paramètres!$B$2)</f>
        <v/>
      </c>
      <c r="P89" s="28">
        <f>IF($A89="","",IFERROR(IF($B89="",1,0)+IF($C89="",1,0)+IF($D89="",1,0)+IF($E89="",1,0)+IF($F89="",1,0)+IF($G89="",1,0)+IF($H89="",1,0)+IF($I89="",1,0)+IF($J89="",1,0),0))</f>
        <v/>
      </c>
      <c r="Q89" s="28">
        <f>IF($A89="","",IF(COUNTIF('Interfaces'!$A$2:$A$201,$A89)&gt;1,"DOUBLON",""))</f>
        <v/>
      </c>
      <c r="R89" s="28">
        <f>IF($A89="","",IF($Q89="DOUBLON","DOUBLON",IF($G89="","SANS PROPRIÉTAIRE",IF($P89&gt;0,"INCOMPLÈTE",IF($J89="Bloquée","BLOQUÉE",IF($J89="Clôturée","OK",IF($H89&lt;Paramètres!$B$2,"EN RETARD",IF($H89&lt;=Paramètres!$B$2+Paramètres!$B$3,"À TRAITER","À VENIR"))))))))</f>
        <v/>
      </c>
    </row>
    <row r="90" ht="24" customHeight="1">
      <c r="A90" s="23" t="n"/>
      <c r="B90" s="23" t="n"/>
      <c r="C90" s="23" t="n"/>
      <c r="D90" s="24" t="n"/>
      <c r="E90" s="24" t="n"/>
      <c r="F90" s="24" t="n"/>
      <c r="G90" s="24" t="n"/>
      <c r="H90" s="35" t="n"/>
      <c r="I90" s="23" t="n"/>
      <c r="J90" s="23" t="n"/>
      <c r="K90" s="35" t="n"/>
      <c r="L90" s="24" t="n"/>
      <c r="M90" s="26">
        <f>IF($A90="","",IFERROR(VLOOKUP($B90,'Lots'!$A$2:$B$101,2,FALSE),"LOT INCONNU"))</f>
        <v/>
      </c>
      <c r="N90" s="26">
        <f>IF($A90="","",IFERROR(VLOOKUP($C90,'Lots'!$A$2:$B$101,2,FALSE),"LOT INCONNU"))</f>
        <v/>
      </c>
      <c r="O90" s="27">
        <f>IF(OR($A90="",$H90=""),"",$H90-Paramètres!$B$2)</f>
        <v/>
      </c>
      <c r="P90" s="28">
        <f>IF($A90="","",IFERROR(IF($B90="",1,0)+IF($C90="",1,0)+IF($D90="",1,0)+IF($E90="",1,0)+IF($F90="",1,0)+IF($G90="",1,0)+IF($H90="",1,0)+IF($I90="",1,0)+IF($J90="",1,0),0))</f>
        <v/>
      </c>
      <c r="Q90" s="28">
        <f>IF($A90="","",IF(COUNTIF('Interfaces'!$A$2:$A$201,$A90)&gt;1,"DOUBLON",""))</f>
        <v/>
      </c>
      <c r="R90" s="28">
        <f>IF($A90="","",IF($Q90="DOUBLON","DOUBLON",IF($G90="","SANS PROPRIÉTAIRE",IF($P90&gt;0,"INCOMPLÈTE",IF($J90="Bloquée","BLOQUÉE",IF($J90="Clôturée","OK",IF($H90&lt;Paramètres!$B$2,"EN RETARD",IF($H90&lt;=Paramètres!$B$2+Paramètres!$B$3,"À TRAITER","À VENIR"))))))))</f>
        <v/>
      </c>
    </row>
    <row r="91" ht="24" customHeight="1">
      <c r="A91" s="23" t="n"/>
      <c r="B91" s="23" t="n"/>
      <c r="C91" s="23" t="n"/>
      <c r="D91" s="24" t="n"/>
      <c r="E91" s="24" t="n"/>
      <c r="F91" s="24" t="n"/>
      <c r="G91" s="24" t="n"/>
      <c r="H91" s="35" t="n"/>
      <c r="I91" s="23" t="n"/>
      <c r="J91" s="23" t="n"/>
      <c r="K91" s="35" t="n"/>
      <c r="L91" s="24" t="n"/>
      <c r="M91" s="26">
        <f>IF($A91="","",IFERROR(VLOOKUP($B91,'Lots'!$A$2:$B$101,2,FALSE),"LOT INCONNU"))</f>
        <v/>
      </c>
      <c r="N91" s="26">
        <f>IF($A91="","",IFERROR(VLOOKUP($C91,'Lots'!$A$2:$B$101,2,FALSE),"LOT INCONNU"))</f>
        <v/>
      </c>
      <c r="O91" s="27">
        <f>IF(OR($A91="",$H91=""),"",$H91-Paramètres!$B$2)</f>
        <v/>
      </c>
      <c r="P91" s="28">
        <f>IF($A91="","",IFERROR(IF($B91="",1,0)+IF($C91="",1,0)+IF($D91="",1,0)+IF($E91="",1,0)+IF($F91="",1,0)+IF($G91="",1,0)+IF($H91="",1,0)+IF($I91="",1,0)+IF($J91="",1,0),0))</f>
        <v/>
      </c>
      <c r="Q91" s="28">
        <f>IF($A91="","",IF(COUNTIF('Interfaces'!$A$2:$A$201,$A91)&gt;1,"DOUBLON",""))</f>
        <v/>
      </c>
      <c r="R91" s="28">
        <f>IF($A91="","",IF($Q91="DOUBLON","DOUBLON",IF($G91="","SANS PROPRIÉTAIRE",IF($P91&gt;0,"INCOMPLÈTE",IF($J91="Bloquée","BLOQUÉE",IF($J91="Clôturée","OK",IF($H91&lt;Paramètres!$B$2,"EN RETARD",IF($H91&lt;=Paramètres!$B$2+Paramètres!$B$3,"À TRAITER","À VENIR"))))))))</f>
        <v/>
      </c>
    </row>
    <row r="92" ht="24" customHeight="1">
      <c r="A92" s="23" t="n"/>
      <c r="B92" s="23" t="n"/>
      <c r="C92" s="23" t="n"/>
      <c r="D92" s="24" t="n"/>
      <c r="E92" s="24" t="n"/>
      <c r="F92" s="24" t="n"/>
      <c r="G92" s="24" t="n"/>
      <c r="H92" s="35" t="n"/>
      <c r="I92" s="23" t="n"/>
      <c r="J92" s="23" t="n"/>
      <c r="K92" s="35" t="n"/>
      <c r="L92" s="24" t="n"/>
      <c r="M92" s="26">
        <f>IF($A92="","",IFERROR(VLOOKUP($B92,'Lots'!$A$2:$B$101,2,FALSE),"LOT INCONNU"))</f>
        <v/>
      </c>
      <c r="N92" s="26">
        <f>IF($A92="","",IFERROR(VLOOKUP($C92,'Lots'!$A$2:$B$101,2,FALSE),"LOT INCONNU"))</f>
        <v/>
      </c>
      <c r="O92" s="27">
        <f>IF(OR($A92="",$H92=""),"",$H92-Paramètres!$B$2)</f>
        <v/>
      </c>
      <c r="P92" s="28">
        <f>IF($A92="","",IFERROR(IF($B92="",1,0)+IF($C92="",1,0)+IF($D92="",1,0)+IF($E92="",1,0)+IF($F92="",1,0)+IF($G92="",1,0)+IF($H92="",1,0)+IF($I92="",1,0)+IF($J92="",1,0),0))</f>
        <v/>
      </c>
      <c r="Q92" s="28">
        <f>IF($A92="","",IF(COUNTIF('Interfaces'!$A$2:$A$201,$A92)&gt;1,"DOUBLON",""))</f>
        <v/>
      </c>
      <c r="R92" s="28">
        <f>IF($A92="","",IF($Q92="DOUBLON","DOUBLON",IF($G92="","SANS PROPRIÉTAIRE",IF($P92&gt;0,"INCOMPLÈTE",IF($J92="Bloquée","BLOQUÉE",IF($J92="Clôturée","OK",IF($H92&lt;Paramètres!$B$2,"EN RETARD",IF($H92&lt;=Paramètres!$B$2+Paramètres!$B$3,"À TRAITER","À VENIR"))))))))</f>
        <v/>
      </c>
    </row>
    <row r="93" ht="24" customHeight="1">
      <c r="A93" s="23" t="n"/>
      <c r="B93" s="23" t="n"/>
      <c r="C93" s="23" t="n"/>
      <c r="D93" s="24" t="n"/>
      <c r="E93" s="24" t="n"/>
      <c r="F93" s="24" t="n"/>
      <c r="G93" s="24" t="n"/>
      <c r="H93" s="35" t="n"/>
      <c r="I93" s="23" t="n"/>
      <c r="J93" s="23" t="n"/>
      <c r="K93" s="35" t="n"/>
      <c r="L93" s="24" t="n"/>
      <c r="M93" s="26">
        <f>IF($A93="","",IFERROR(VLOOKUP($B93,'Lots'!$A$2:$B$101,2,FALSE),"LOT INCONNU"))</f>
        <v/>
      </c>
      <c r="N93" s="26">
        <f>IF($A93="","",IFERROR(VLOOKUP($C93,'Lots'!$A$2:$B$101,2,FALSE),"LOT INCONNU"))</f>
        <v/>
      </c>
      <c r="O93" s="27">
        <f>IF(OR($A93="",$H93=""),"",$H93-Paramètres!$B$2)</f>
        <v/>
      </c>
      <c r="P93" s="28">
        <f>IF($A93="","",IFERROR(IF($B93="",1,0)+IF($C93="",1,0)+IF($D93="",1,0)+IF($E93="",1,0)+IF($F93="",1,0)+IF($G93="",1,0)+IF($H93="",1,0)+IF($I93="",1,0)+IF($J93="",1,0),0))</f>
        <v/>
      </c>
      <c r="Q93" s="28">
        <f>IF($A93="","",IF(COUNTIF('Interfaces'!$A$2:$A$201,$A93)&gt;1,"DOUBLON",""))</f>
        <v/>
      </c>
      <c r="R93" s="28">
        <f>IF($A93="","",IF($Q93="DOUBLON","DOUBLON",IF($G93="","SANS PROPRIÉTAIRE",IF($P93&gt;0,"INCOMPLÈTE",IF($J93="Bloquée","BLOQUÉE",IF($J93="Clôturée","OK",IF($H93&lt;Paramètres!$B$2,"EN RETARD",IF($H93&lt;=Paramètres!$B$2+Paramètres!$B$3,"À TRAITER","À VENIR"))))))))</f>
        <v/>
      </c>
    </row>
    <row r="94" ht="24" customHeight="1">
      <c r="A94" s="23" t="n"/>
      <c r="B94" s="23" t="n"/>
      <c r="C94" s="23" t="n"/>
      <c r="D94" s="24" t="n"/>
      <c r="E94" s="24" t="n"/>
      <c r="F94" s="24" t="n"/>
      <c r="G94" s="24" t="n"/>
      <c r="H94" s="35" t="n"/>
      <c r="I94" s="23" t="n"/>
      <c r="J94" s="23" t="n"/>
      <c r="K94" s="35" t="n"/>
      <c r="L94" s="24" t="n"/>
      <c r="M94" s="26">
        <f>IF($A94="","",IFERROR(VLOOKUP($B94,'Lots'!$A$2:$B$101,2,FALSE),"LOT INCONNU"))</f>
        <v/>
      </c>
      <c r="N94" s="26">
        <f>IF($A94="","",IFERROR(VLOOKUP($C94,'Lots'!$A$2:$B$101,2,FALSE),"LOT INCONNU"))</f>
        <v/>
      </c>
      <c r="O94" s="27">
        <f>IF(OR($A94="",$H94=""),"",$H94-Paramètres!$B$2)</f>
        <v/>
      </c>
      <c r="P94" s="28">
        <f>IF($A94="","",IFERROR(IF($B94="",1,0)+IF($C94="",1,0)+IF($D94="",1,0)+IF($E94="",1,0)+IF($F94="",1,0)+IF($G94="",1,0)+IF($H94="",1,0)+IF($I94="",1,0)+IF($J94="",1,0),0))</f>
        <v/>
      </c>
      <c r="Q94" s="28">
        <f>IF($A94="","",IF(COUNTIF('Interfaces'!$A$2:$A$201,$A94)&gt;1,"DOUBLON",""))</f>
        <v/>
      </c>
      <c r="R94" s="28">
        <f>IF($A94="","",IF($Q94="DOUBLON","DOUBLON",IF($G94="","SANS PROPRIÉTAIRE",IF($P94&gt;0,"INCOMPLÈTE",IF($J94="Bloquée","BLOQUÉE",IF($J94="Clôturée","OK",IF($H94&lt;Paramètres!$B$2,"EN RETARD",IF($H94&lt;=Paramètres!$B$2+Paramètres!$B$3,"À TRAITER","À VENIR"))))))))</f>
        <v/>
      </c>
    </row>
    <row r="95" ht="24" customHeight="1">
      <c r="A95" s="23" t="n"/>
      <c r="B95" s="23" t="n"/>
      <c r="C95" s="23" t="n"/>
      <c r="D95" s="24" t="n"/>
      <c r="E95" s="24" t="n"/>
      <c r="F95" s="24" t="n"/>
      <c r="G95" s="24" t="n"/>
      <c r="H95" s="35" t="n"/>
      <c r="I95" s="23" t="n"/>
      <c r="J95" s="23" t="n"/>
      <c r="K95" s="35" t="n"/>
      <c r="L95" s="24" t="n"/>
      <c r="M95" s="26">
        <f>IF($A95="","",IFERROR(VLOOKUP($B95,'Lots'!$A$2:$B$101,2,FALSE),"LOT INCONNU"))</f>
        <v/>
      </c>
      <c r="N95" s="26">
        <f>IF($A95="","",IFERROR(VLOOKUP($C95,'Lots'!$A$2:$B$101,2,FALSE),"LOT INCONNU"))</f>
        <v/>
      </c>
      <c r="O95" s="27">
        <f>IF(OR($A95="",$H95=""),"",$H95-Paramètres!$B$2)</f>
        <v/>
      </c>
      <c r="P95" s="28">
        <f>IF($A95="","",IFERROR(IF($B95="",1,0)+IF($C95="",1,0)+IF($D95="",1,0)+IF($E95="",1,0)+IF($F95="",1,0)+IF($G95="",1,0)+IF($H95="",1,0)+IF($I95="",1,0)+IF($J95="",1,0),0))</f>
        <v/>
      </c>
      <c r="Q95" s="28">
        <f>IF($A95="","",IF(COUNTIF('Interfaces'!$A$2:$A$201,$A95)&gt;1,"DOUBLON",""))</f>
        <v/>
      </c>
      <c r="R95" s="28">
        <f>IF($A95="","",IF($Q95="DOUBLON","DOUBLON",IF($G95="","SANS PROPRIÉTAIRE",IF($P95&gt;0,"INCOMPLÈTE",IF($J95="Bloquée","BLOQUÉE",IF($J95="Clôturée","OK",IF($H95&lt;Paramètres!$B$2,"EN RETARD",IF($H95&lt;=Paramètres!$B$2+Paramètres!$B$3,"À TRAITER","À VENIR"))))))))</f>
        <v/>
      </c>
    </row>
    <row r="96" ht="24" customHeight="1">
      <c r="A96" s="23" t="n"/>
      <c r="B96" s="23" t="n"/>
      <c r="C96" s="23" t="n"/>
      <c r="D96" s="24" t="n"/>
      <c r="E96" s="24" t="n"/>
      <c r="F96" s="24" t="n"/>
      <c r="G96" s="24" t="n"/>
      <c r="H96" s="35" t="n"/>
      <c r="I96" s="23" t="n"/>
      <c r="J96" s="23" t="n"/>
      <c r="K96" s="35" t="n"/>
      <c r="L96" s="24" t="n"/>
      <c r="M96" s="26">
        <f>IF($A96="","",IFERROR(VLOOKUP($B96,'Lots'!$A$2:$B$101,2,FALSE),"LOT INCONNU"))</f>
        <v/>
      </c>
      <c r="N96" s="26">
        <f>IF($A96="","",IFERROR(VLOOKUP($C96,'Lots'!$A$2:$B$101,2,FALSE),"LOT INCONNU"))</f>
        <v/>
      </c>
      <c r="O96" s="27">
        <f>IF(OR($A96="",$H96=""),"",$H96-Paramètres!$B$2)</f>
        <v/>
      </c>
      <c r="P96" s="28">
        <f>IF($A96="","",IFERROR(IF($B96="",1,0)+IF($C96="",1,0)+IF($D96="",1,0)+IF($E96="",1,0)+IF($F96="",1,0)+IF($G96="",1,0)+IF($H96="",1,0)+IF($I96="",1,0)+IF($J96="",1,0),0))</f>
        <v/>
      </c>
      <c r="Q96" s="28">
        <f>IF($A96="","",IF(COUNTIF('Interfaces'!$A$2:$A$201,$A96)&gt;1,"DOUBLON",""))</f>
        <v/>
      </c>
      <c r="R96" s="28">
        <f>IF($A96="","",IF($Q96="DOUBLON","DOUBLON",IF($G96="","SANS PROPRIÉTAIRE",IF($P96&gt;0,"INCOMPLÈTE",IF($J96="Bloquée","BLOQUÉE",IF($J96="Clôturée","OK",IF($H96&lt;Paramètres!$B$2,"EN RETARD",IF($H96&lt;=Paramètres!$B$2+Paramètres!$B$3,"À TRAITER","À VENIR"))))))))</f>
        <v/>
      </c>
    </row>
    <row r="97" ht="24" customHeight="1">
      <c r="A97" s="23" t="n"/>
      <c r="B97" s="23" t="n"/>
      <c r="C97" s="23" t="n"/>
      <c r="D97" s="24" t="n"/>
      <c r="E97" s="24" t="n"/>
      <c r="F97" s="24" t="n"/>
      <c r="G97" s="24" t="n"/>
      <c r="H97" s="35" t="n"/>
      <c r="I97" s="23" t="n"/>
      <c r="J97" s="23" t="n"/>
      <c r="K97" s="35" t="n"/>
      <c r="L97" s="24" t="n"/>
      <c r="M97" s="26">
        <f>IF($A97="","",IFERROR(VLOOKUP($B97,'Lots'!$A$2:$B$101,2,FALSE),"LOT INCONNU"))</f>
        <v/>
      </c>
      <c r="N97" s="26">
        <f>IF($A97="","",IFERROR(VLOOKUP($C97,'Lots'!$A$2:$B$101,2,FALSE),"LOT INCONNU"))</f>
        <v/>
      </c>
      <c r="O97" s="27">
        <f>IF(OR($A97="",$H97=""),"",$H97-Paramètres!$B$2)</f>
        <v/>
      </c>
      <c r="P97" s="28">
        <f>IF($A97="","",IFERROR(IF($B97="",1,0)+IF($C97="",1,0)+IF($D97="",1,0)+IF($E97="",1,0)+IF($F97="",1,0)+IF($G97="",1,0)+IF($H97="",1,0)+IF($I97="",1,0)+IF($J97="",1,0),0))</f>
        <v/>
      </c>
      <c r="Q97" s="28">
        <f>IF($A97="","",IF(COUNTIF('Interfaces'!$A$2:$A$201,$A97)&gt;1,"DOUBLON",""))</f>
        <v/>
      </c>
      <c r="R97" s="28">
        <f>IF($A97="","",IF($Q97="DOUBLON","DOUBLON",IF($G97="","SANS PROPRIÉTAIRE",IF($P97&gt;0,"INCOMPLÈTE",IF($J97="Bloquée","BLOQUÉE",IF($J97="Clôturée","OK",IF($H97&lt;Paramètres!$B$2,"EN RETARD",IF($H97&lt;=Paramètres!$B$2+Paramètres!$B$3,"À TRAITER","À VENIR"))))))))</f>
        <v/>
      </c>
    </row>
    <row r="98" ht="24" customHeight="1">
      <c r="A98" s="23" t="n"/>
      <c r="B98" s="23" t="n"/>
      <c r="C98" s="23" t="n"/>
      <c r="D98" s="24" t="n"/>
      <c r="E98" s="24" t="n"/>
      <c r="F98" s="24" t="n"/>
      <c r="G98" s="24" t="n"/>
      <c r="H98" s="35" t="n"/>
      <c r="I98" s="23" t="n"/>
      <c r="J98" s="23" t="n"/>
      <c r="K98" s="35" t="n"/>
      <c r="L98" s="24" t="n"/>
      <c r="M98" s="26">
        <f>IF($A98="","",IFERROR(VLOOKUP($B98,'Lots'!$A$2:$B$101,2,FALSE),"LOT INCONNU"))</f>
        <v/>
      </c>
      <c r="N98" s="26">
        <f>IF($A98="","",IFERROR(VLOOKUP($C98,'Lots'!$A$2:$B$101,2,FALSE),"LOT INCONNU"))</f>
        <v/>
      </c>
      <c r="O98" s="27">
        <f>IF(OR($A98="",$H98=""),"",$H98-Paramètres!$B$2)</f>
        <v/>
      </c>
      <c r="P98" s="28">
        <f>IF($A98="","",IFERROR(IF($B98="",1,0)+IF($C98="",1,0)+IF($D98="",1,0)+IF($E98="",1,0)+IF($F98="",1,0)+IF($G98="",1,0)+IF($H98="",1,0)+IF($I98="",1,0)+IF($J98="",1,0),0))</f>
        <v/>
      </c>
      <c r="Q98" s="28">
        <f>IF($A98="","",IF(COUNTIF('Interfaces'!$A$2:$A$201,$A98)&gt;1,"DOUBLON",""))</f>
        <v/>
      </c>
      <c r="R98" s="28">
        <f>IF($A98="","",IF($Q98="DOUBLON","DOUBLON",IF($G98="","SANS PROPRIÉTAIRE",IF($P98&gt;0,"INCOMPLÈTE",IF($J98="Bloquée","BLOQUÉE",IF($J98="Clôturée","OK",IF($H98&lt;Paramètres!$B$2,"EN RETARD",IF($H98&lt;=Paramètres!$B$2+Paramètres!$B$3,"À TRAITER","À VENIR"))))))))</f>
        <v/>
      </c>
    </row>
    <row r="99" ht="24" customHeight="1">
      <c r="A99" s="23" t="n"/>
      <c r="B99" s="23" t="n"/>
      <c r="C99" s="23" t="n"/>
      <c r="D99" s="24" t="n"/>
      <c r="E99" s="24" t="n"/>
      <c r="F99" s="24" t="n"/>
      <c r="G99" s="24" t="n"/>
      <c r="H99" s="35" t="n"/>
      <c r="I99" s="23" t="n"/>
      <c r="J99" s="23" t="n"/>
      <c r="K99" s="35" t="n"/>
      <c r="L99" s="24" t="n"/>
      <c r="M99" s="26">
        <f>IF($A99="","",IFERROR(VLOOKUP($B99,'Lots'!$A$2:$B$101,2,FALSE),"LOT INCONNU"))</f>
        <v/>
      </c>
      <c r="N99" s="26">
        <f>IF($A99="","",IFERROR(VLOOKUP($C99,'Lots'!$A$2:$B$101,2,FALSE),"LOT INCONNU"))</f>
        <v/>
      </c>
      <c r="O99" s="27">
        <f>IF(OR($A99="",$H99=""),"",$H99-Paramètres!$B$2)</f>
        <v/>
      </c>
      <c r="P99" s="28">
        <f>IF($A99="","",IFERROR(IF($B99="",1,0)+IF($C99="",1,0)+IF($D99="",1,0)+IF($E99="",1,0)+IF($F99="",1,0)+IF($G99="",1,0)+IF($H99="",1,0)+IF($I99="",1,0)+IF($J99="",1,0),0))</f>
        <v/>
      </c>
      <c r="Q99" s="28">
        <f>IF($A99="","",IF(COUNTIF('Interfaces'!$A$2:$A$201,$A99)&gt;1,"DOUBLON",""))</f>
        <v/>
      </c>
      <c r="R99" s="28">
        <f>IF($A99="","",IF($Q99="DOUBLON","DOUBLON",IF($G99="","SANS PROPRIÉTAIRE",IF($P99&gt;0,"INCOMPLÈTE",IF($J99="Bloquée","BLOQUÉE",IF($J99="Clôturée","OK",IF($H99&lt;Paramètres!$B$2,"EN RETARD",IF($H99&lt;=Paramètres!$B$2+Paramètres!$B$3,"À TRAITER","À VENIR"))))))))</f>
        <v/>
      </c>
    </row>
    <row r="100" ht="24" customHeight="1">
      <c r="A100" s="23" t="n"/>
      <c r="B100" s="23" t="n"/>
      <c r="C100" s="23" t="n"/>
      <c r="D100" s="24" t="n"/>
      <c r="E100" s="24" t="n"/>
      <c r="F100" s="24" t="n"/>
      <c r="G100" s="24" t="n"/>
      <c r="H100" s="35" t="n"/>
      <c r="I100" s="23" t="n"/>
      <c r="J100" s="23" t="n"/>
      <c r="K100" s="35" t="n"/>
      <c r="L100" s="24" t="n"/>
      <c r="M100" s="26">
        <f>IF($A100="","",IFERROR(VLOOKUP($B100,'Lots'!$A$2:$B$101,2,FALSE),"LOT INCONNU"))</f>
        <v/>
      </c>
      <c r="N100" s="26">
        <f>IF($A100="","",IFERROR(VLOOKUP($C100,'Lots'!$A$2:$B$101,2,FALSE),"LOT INCONNU"))</f>
        <v/>
      </c>
      <c r="O100" s="27">
        <f>IF(OR($A100="",$H100=""),"",$H100-Paramètres!$B$2)</f>
        <v/>
      </c>
      <c r="P100" s="28">
        <f>IF($A100="","",IFERROR(IF($B100="",1,0)+IF($C100="",1,0)+IF($D100="",1,0)+IF($E100="",1,0)+IF($F100="",1,0)+IF($G100="",1,0)+IF($H100="",1,0)+IF($I100="",1,0)+IF($J100="",1,0),0))</f>
        <v/>
      </c>
      <c r="Q100" s="28">
        <f>IF($A100="","",IF(COUNTIF('Interfaces'!$A$2:$A$201,$A100)&gt;1,"DOUBLON",""))</f>
        <v/>
      </c>
      <c r="R100" s="28">
        <f>IF($A100="","",IF($Q100="DOUBLON","DOUBLON",IF($G100="","SANS PROPRIÉTAIRE",IF($P100&gt;0,"INCOMPLÈTE",IF($J100="Bloquée","BLOQUÉE",IF($J100="Clôturée","OK",IF($H100&lt;Paramètres!$B$2,"EN RETARD",IF($H100&lt;=Paramètres!$B$2+Paramètres!$B$3,"À TRAITER","À VENIR"))))))))</f>
        <v/>
      </c>
    </row>
    <row r="101" ht="24" customHeight="1">
      <c r="A101" s="23" t="n"/>
      <c r="B101" s="23" t="n"/>
      <c r="C101" s="23" t="n"/>
      <c r="D101" s="24" t="n"/>
      <c r="E101" s="24" t="n"/>
      <c r="F101" s="24" t="n"/>
      <c r="G101" s="24" t="n"/>
      <c r="H101" s="35" t="n"/>
      <c r="I101" s="23" t="n"/>
      <c r="J101" s="23" t="n"/>
      <c r="K101" s="35" t="n"/>
      <c r="L101" s="24" t="n"/>
      <c r="M101" s="26">
        <f>IF($A101="","",IFERROR(VLOOKUP($B101,'Lots'!$A$2:$B$101,2,FALSE),"LOT INCONNU"))</f>
        <v/>
      </c>
      <c r="N101" s="26">
        <f>IF($A101="","",IFERROR(VLOOKUP($C101,'Lots'!$A$2:$B$101,2,FALSE),"LOT INCONNU"))</f>
        <v/>
      </c>
      <c r="O101" s="27">
        <f>IF(OR($A101="",$H101=""),"",$H101-Paramètres!$B$2)</f>
        <v/>
      </c>
      <c r="P101" s="28">
        <f>IF($A101="","",IFERROR(IF($B101="",1,0)+IF($C101="",1,0)+IF($D101="",1,0)+IF($E101="",1,0)+IF($F101="",1,0)+IF($G101="",1,0)+IF($H101="",1,0)+IF($I101="",1,0)+IF($J101="",1,0),0))</f>
        <v/>
      </c>
      <c r="Q101" s="28">
        <f>IF($A101="","",IF(COUNTIF('Interfaces'!$A$2:$A$201,$A101)&gt;1,"DOUBLON",""))</f>
        <v/>
      </c>
      <c r="R101" s="28">
        <f>IF($A101="","",IF($Q101="DOUBLON","DOUBLON",IF($G101="","SANS PROPRIÉTAIRE",IF($P101&gt;0,"INCOMPLÈTE",IF($J101="Bloquée","BLOQUÉE",IF($J101="Clôturée","OK",IF($H101&lt;Paramètres!$B$2,"EN RETARD",IF($H101&lt;=Paramètres!$B$2+Paramètres!$B$3,"À TRAITER","À VENIR"))))))))</f>
        <v/>
      </c>
    </row>
    <row r="102" ht="24" customHeight="1">
      <c r="A102" s="23" t="n"/>
      <c r="B102" s="23" t="n"/>
      <c r="C102" s="23" t="n"/>
      <c r="D102" s="24" t="n"/>
      <c r="E102" s="24" t="n"/>
      <c r="F102" s="24" t="n"/>
      <c r="G102" s="24" t="n"/>
      <c r="H102" s="35" t="n"/>
      <c r="I102" s="23" t="n"/>
      <c r="J102" s="23" t="n"/>
      <c r="K102" s="35" t="n"/>
      <c r="L102" s="24" t="n"/>
      <c r="M102" s="26">
        <f>IF($A102="","",IFERROR(VLOOKUP($B102,'Lots'!$A$2:$B$101,2,FALSE),"LOT INCONNU"))</f>
        <v/>
      </c>
      <c r="N102" s="26">
        <f>IF($A102="","",IFERROR(VLOOKUP($C102,'Lots'!$A$2:$B$101,2,FALSE),"LOT INCONNU"))</f>
        <v/>
      </c>
      <c r="O102" s="27">
        <f>IF(OR($A102="",$H102=""),"",$H102-Paramètres!$B$2)</f>
        <v/>
      </c>
      <c r="P102" s="28">
        <f>IF($A102="","",IFERROR(IF($B102="",1,0)+IF($C102="",1,0)+IF($D102="",1,0)+IF($E102="",1,0)+IF($F102="",1,0)+IF($G102="",1,0)+IF($H102="",1,0)+IF($I102="",1,0)+IF($J102="",1,0),0))</f>
        <v/>
      </c>
      <c r="Q102" s="28">
        <f>IF($A102="","",IF(COUNTIF('Interfaces'!$A$2:$A$201,$A102)&gt;1,"DOUBLON",""))</f>
        <v/>
      </c>
      <c r="R102" s="28">
        <f>IF($A102="","",IF($Q102="DOUBLON","DOUBLON",IF($G102="","SANS PROPRIÉTAIRE",IF($P102&gt;0,"INCOMPLÈTE",IF($J102="Bloquée","BLOQUÉE",IF($J102="Clôturée","OK",IF($H102&lt;Paramètres!$B$2,"EN RETARD",IF($H102&lt;=Paramètres!$B$2+Paramètres!$B$3,"À TRAITER","À VENIR"))))))))</f>
        <v/>
      </c>
    </row>
    <row r="103" ht="24" customHeight="1">
      <c r="A103" s="23" t="n"/>
      <c r="B103" s="23" t="n"/>
      <c r="C103" s="23" t="n"/>
      <c r="D103" s="24" t="n"/>
      <c r="E103" s="24" t="n"/>
      <c r="F103" s="24" t="n"/>
      <c r="G103" s="24" t="n"/>
      <c r="H103" s="35" t="n"/>
      <c r="I103" s="23" t="n"/>
      <c r="J103" s="23" t="n"/>
      <c r="K103" s="35" t="n"/>
      <c r="L103" s="24" t="n"/>
      <c r="M103" s="26">
        <f>IF($A103="","",IFERROR(VLOOKUP($B103,'Lots'!$A$2:$B$101,2,FALSE),"LOT INCONNU"))</f>
        <v/>
      </c>
      <c r="N103" s="26">
        <f>IF($A103="","",IFERROR(VLOOKUP($C103,'Lots'!$A$2:$B$101,2,FALSE),"LOT INCONNU"))</f>
        <v/>
      </c>
      <c r="O103" s="27">
        <f>IF(OR($A103="",$H103=""),"",$H103-Paramètres!$B$2)</f>
        <v/>
      </c>
      <c r="P103" s="28">
        <f>IF($A103="","",IFERROR(IF($B103="",1,0)+IF($C103="",1,0)+IF($D103="",1,0)+IF($E103="",1,0)+IF($F103="",1,0)+IF($G103="",1,0)+IF($H103="",1,0)+IF($I103="",1,0)+IF($J103="",1,0),0))</f>
        <v/>
      </c>
      <c r="Q103" s="28">
        <f>IF($A103="","",IF(COUNTIF('Interfaces'!$A$2:$A$201,$A103)&gt;1,"DOUBLON",""))</f>
        <v/>
      </c>
      <c r="R103" s="28">
        <f>IF($A103="","",IF($Q103="DOUBLON","DOUBLON",IF($G103="","SANS PROPRIÉTAIRE",IF($P103&gt;0,"INCOMPLÈTE",IF($J103="Bloquée","BLOQUÉE",IF($J103="Clôturée","OK",IF($H103&lt;Paramètres!$B$2,"EN RETARD",IF($H103&lt;=Paramètres!$B$2+Paramètres!$B$3,"À TRAITER","À VENIR"))))))))</f>
        <v/>
      </c>
    </row>
    <row r="104" ht="24" customHeight="1">
      <c r="A104" s="23" t="n"/>
      <c r="B104" s="23" t="n"/>
      <c r="C104" s="23" t="n"/>
      <c r="D104" s="24" t="n"/>
      <c r="E104" s="24" t="n"/>
      <c r="F104" s="24" t="n"/>
      <c r="G104" s="24" t="n"/>
      <c r="H104" s="35" t="n"/>
      <c r="I104" s="23" t="n"/>
      <c r="J104" s="23" t="n"/>
      <c r="K104" s="35" t="n"/>
      <c r="L104" s="24" t="n"/>
      <c r="M104" s="26">
        <f>IF($A104="","",IFERROR(VLOOKUP($B104,'Lots'!$A$2:$B$101,2,FALSE),"LOT INCONNU"))</f>
        <v/>
      </c>
      <c r="N104" s="26">
        <f>IF($A104="","",IFERROR(VLOOKUP($C104,'Lots'!$A$2:$B$101,2,FALSE),"LOT INCONNU"))</f>
        <v/>
      </c>
      <c r="O104" s="27">
        <f>IF(OR($A104="",$H104=""),"",$H104-Paramètres!$B$2)</f>
        <v/>
      </c>
      <c r="P104" s="28">
        <f>IF($A104="","",IFERROR(IF($B104="",1,0)+IF($C104="",1,0)+IF($D104="",1,0)+IF($E104="",1,0)+IF($F104="",1,0)+IF($G104="",1,0)+IF($H104="",1,0)+IF($I104="",1,0)+IF($J104="",1,0),0))</f>
        <v/>
      </c>
      <c r="Q104" s="28">
        <f>IF($A104="","",IF(COUNTIF('Interfaces'!$A$2:$A$201,$A104)&gt;1,"DOUBLON",""))</f>
        <v/>
      </c>
      <c r="R104" s="28">
        <f>IF($A104="","",IF($Q104="DOUBLON","DOUBLON",IF($G104="","SANS PROPRIÉTAIRE",IF($P104&gt;0,"INCOMPLÈTE",IF($J104="Bloquée","BLOQUÉE",IF($J104="Clôturée","OK",IF($H104&lt;Paramètres!$B$2,"EN RETARD",IF($H104&lt;=Paramètres!$B$2+Paramètres!$B$3,"À TRAITER","À VENIR"))))))))</f>
        <v/>
      </c>
    </row>
    <row r="105" ht="24" customHeight="1">
      <c r="A105" s="23" t="n"/>
      <c r="B105" s="23" t="n"/>
      <c r="C105" s="23" t="n"/>
      <c r="D105" s="24" t="n"/>
      <c r="E105" s="24" t="n"/>
      <c r="F105" s="24" t="n"/>
      <c r="G105" s="24" t="n"/>
      <c r="H105" s="35" t="n"/>
      <c r="I105" s="23" t="n"/>
      <c r="J105" s="23" t="n"/>
      <c r="K105" s="35" t="n"/>
      <c r="L105" s="24" t="n"/>
      <c r="M105" s="26">
        <f>IF($A105="","",IFERROR(VLOOKUP($B105,'Lots'!$A$2:$B$101,2,FALSE),"LOT INCONNU"))</f>
        <v/>
      </c>
      <c r="N105" s="26">
        <f>IF($A105="","",IFERROR(VLOOKUP($C105,'Lots'!$A$2:$B$101,2,FALSE),"LOT INCONNU"))</f>
        <v/>
      </c>
      <c r="O105" s="27">
        <f>IF(OR($A105="",$H105=""),"",$H105-Paramètres!$B$2)</f>
        <v/>
      </c>
      <c r="P105" s="28">
        <f>IF($A105="","",IFERROR(IF($B105="",1,0)+IF($C105="",1,0)+IF($D105="",1,0)+IF($E105="",1,0)+IF($F105="",1,0)+IF($G105="",1,0)+IF($H105="",1,0)+IF($I105="",1,0)+IF($J105="",1,0),0))</f>
        <v/>
      </c>
      <c r="Q105" s="28">
        <f>IF($A105="","",IF(COUNTIF('Interfaces'!$A$2:$A$201,$A105)&gt;1,"DOUBLON",""))</f>
        <v/>
      </c>
      <c r="R105" s="28">
        <f>IF($A105="","",IF($Q105="DOUBLON","DOUBLON",IF($G105="","SANS PROPRIÉTAIRE",IF($P105&gt;0,"INCOMPLÈTE",IF($J105="Bloquée","BLOQUÉE",IF($J105="Clôturée","OK",IF($H105&lt;Paramètres!$B$2,"EN RETARD",IF($H105&lt;=Paramètres!$B$2+Paramètres!$B$3,"À TRAITER","À VENIR"))))))))</f>
        <v/>
      </c>
    </row>
    <row r="106" ht="24" customHeight="1">
      <c r="A106" s="23" t="n"/>
      <c r="B106" s="23" t="n"/>
      <c r="C106" s="23" t="n"/>
      <c r="D106" s="24" t="n"/>
      <c r="E106" s="24" t="n"/>
      <c r="F106" s="24" t="n"/>
      <c r="G106" s="24" t="n"/>
      <c r="H106" s="35" t="n"/>
      <c r="I106" s="23" t="n"/>
      <c r="J106" s="23" t="n"/>
      <c r="K106" s="35" t="n"/>
      <c r="L106" s="24" t="n"/>
      <c r="M106" s="26">
        <f>IF($A106="","",IFERROR(VLOOKUP($B106,'Lots'!$A$2:$B$101,2,FALSE),"LOT INCONNU"))</f>
        <v/>
      </c>
      <c r="N106" s="26">
        <f>IF($A106="","",IFERROR(VLOOKUP($C106,'Lots'!$A$2:$B$101,2,FALSE),"LOT INCONNU"))</f>
        <v/>
      </c>
      <c r="O106" s="27">
        <f>IF(OR($A106="",$H106=""),"",$H106-Paramètres!$B$2)</f>
        <v/>
      </c>
      <c r="P106" s="28">
        <f>IF($A106="","",IFERROR(IF($B106="",1,0)+IF($C106="",1,0)+IF($D106="",1,0)+IF($E106="",1,0)+IF($F106="",1,0)+IF($G106="",1,0)+IF($H106="",1,0)+IF($I106="",1,0)+IF($J106="",1,0),0))</f>
        <v/>
      </c>
      <c r="Q106" s="28">
        <f>IF($A106="","",IF(COUNTIF('Interfaces'!$A$2:$A$201,$A106)&gt;1,"DOUBLON",""))</f>
        <v/>
      </c>
      <c r="R106" s="28">
        <f>IF($A106="","",IF($Q106="DOUBLON","DOUBLON",IF($G106="","SANS PROPRIÉTAIRE",IF($P106&gt;0,"INCOMPLÈTE",IF($J106="Bloquée","BLOQUÉE",IF($J106="Clôturée","OK",IF($H106&lt;Paramètres!$B$2,"EN RETARD",IF($H106&lt;=Paramètres!$B$2+Paramètres!$B$3,"À TRAITER","À VENIR"))))))))</f>
        <v/>
      </c>
    </row>
    <row r="107" ht="24" customHeight="1">
      <c r="A107" s="23" t="n"/>
      <c r="B107" s="23" t="n"/>
      <c r="C107" s="23" t="n"/>
      <c r="D107" s="24" t="n"/>
      <c r="E107" s="24" t="n"/>
      <c r="F107" s="24" t="n"/>
      <c r="G107" s="24" t="n"/>
      <c r="H107" s="35" t="n"/>
      <c r="I107" s="23" t="n"/>
      <c r="J107" s="23" t="n"/>
      <c r="K107" s="35" t="n"/>
      <c r="L107" s="24" t="n"/>
      <c r="M107" s="26">
        <f>IF($A107="","",IFERROR(VLOOKUP($B107,'Lots'!$A$2:$B$101,2,FALSE),"LOT INCONNU"))</f>
        <v/>
      </c>
      <c r="N107" s="26">
        <f>IF($A107="","",IFERROR(VLOOKUP($C107,'Lots'!$A$2:$B$101,2,FALSE),"LOT INCONNU"))</f>
        <v/>
      </c>
      <c r="O107" s="27">
        <f>IF(OR($A107="",$H107=""),"",$H107-Paramètres!$B$2)</f>
        <v/>
      </c>
      <c r="P107" s="28">
        <f>IF($A107="","",IFERROR(IF($B107="",1,0)+IF($C107="",1,0)+IF($D107="",1,0)+IF($E107="",1,0)+IF($F107="",1,0)+IF($G107="",1,0)+IF($H107="",1,0)+IF($I107="",1,0)+IF($J107="",1,0),0))</f>
        <v/>
      </c>
      <c r="Q107" s="28">
        <f>IF($A107="","",IF(COUNTIF('Interfaces'!$A$2:$A$201,$A107)&gt;1,"DOUBLON",""))</f>
        <v/>
      </c>
      <c r="R107" s="28">
        <f>IF($A107="","",IF($Q107="DOUBLON","DOUBLON",IF($G107="","SANS PROPRIÉTAIRE",IF($P107&gt;0,"INCOMPLÈTE",IF($J107="Bloquée","BLOQUÉE",IF($J107="Clôturée","OK",IF($H107&lt;Paramètres!$B$2,"EN RETARD",IF($H107&lt;=Paramètres!$B$2+Paramètres!$B$3,"À TRAITER","À VENIR"))))))))</f>
        <v/>
      </c>
    </row>
    <row r="108" ht="24" customHeight="1">
      <c r="A108" s="23" t="n"/>
      <c r="B108" s="23" t="n"/>
      <c r="C108" s="23" t="n"/>
      <c r="D108" s="24" t="n"/>
      <c r="E108" s="24" t="n"/>
      <c r="F108" s="24" t="n"/>
      <c r="G108" s="24" t="n"/>
      <c r="H108" s="35" t="n"/>
      <c r="I108" s="23" t="n"/>
      <c r="J108" s="23" t="n"/>
      <c r="K108" s="35" t="n"/>
      <c r="L108" s="24" t="n"/>
      <c r="M108" s="26">
        <f>IF($A108="","",IFERROR(VLOOKUP($B108,'Lots'!$A$2:$B$101,2,FALSE),"LOT INCONNU"))</f>
        <v/>
      </c>
      <c r="N108" s="26">
        <f>IF($A108="","",IFERROR(VLOOKUP($C108,'Lots'!$A$2:$B$101,2,FALSE),"LOT INCONNU"))</f>
        <v/>
      </c>
      <c r="O108" s="27">
        <f>IF(OR($A108="",$H108=""),"",$H108-Paramètres!$B$2)</f>
        <v/>
      </c>
      <c r="P108" s="28">
        <f>IF($A108="","",IFERROR(IF($B108="",1,0)+IF($C108="",1,0)+IF($D108="",1,0)+IF($E108="",1,0)+IF($F108="",1,0)+IF($G108="",1,0)+IF($H108="",1,0)+IF($I108="",1,0)+IF($J108="",1,0),0))</f>
        <v/>
      </c>
      <c r="Q108" s="28">
        <f>IF($A108="","",IF(COUNTIF('Interfaces'!$A$2:$A$201,$A108)&gt;1,"DOUBLON",""))</f>
        <v/>
      </c>
      <c r="R108" s="28">
        <f>IF($A108="","",IF($Q108="DOUBLON","DOUBLON",IF($G108="","SANS PROPRIÉTAIRE",IF($P108&gt;0,"INCOMPLÈTE",IF($J108="Bloquée","BLOQUÉE",IF($J108="Clôturée","OK",IF($H108&lt;Paramètres!$B$2,"EN RETARD",IF($H108&lt;=Paramètres!$B$2+Paramètres!$B$3,"À TRAITER","À VENIR"))))))))</f>
        <v/>
      </c>
    </row>
    <row r="109" ht="24" customHeight="1">
      <c r="A109" s="23" t="n"/>
      <c r="B109" s="23" t="n"/>
      <c r="C109" s="23" t="n"/>
      <c r="D109" s="24" t="n"/>
      <c r="E109" s="24" t="n"/>
      <c r="F109" s="24" t="n"/>
      <c r="G109" s="24" t="n"/>
      <c r="H109" s="35" t="n"/>
      <c r="I109" s="23" t="n"/>
      <c r="J109" s="23" t="n"/>
      <c r="K109" s="35" t="n"/>
      <c r="L109" s="24" t="n"/>
      <c r="M109" s="26">
        <f>IF($A109="","",IFERROR(VLOOKUP($B109,'Lots'!$A$2:$B$101,2,FALSE),"LOT INCONNU"))</f>
        <v/>
      </c>
      <c r="N109" s="26">
        <f>IF($A109="","",IFERROR(VLOOKUP($C109,'Lots'!$A$2:$B$101,2,FALSE),"LOT INCONNU"))</f>
        <v/>
      </c>
      <c r="O109" s="27">
        <f>IF(OR($A109="",$H109=""),"",$H109-Paramètres!$B$2)</f>
        <v/>
      </c>
      <c r="P109" s="28">
        <f>IF($A109="","",IFERROR(IF($B109="",1,0)+IF($C109="",1,0)+IF($D109="",1,0)+IF($E109="",1,0)+IF($F109="",1,0)+IF($G109="",1,0)+IF($H109="",1,0)+IF($I109="",1,0)+IF($J109="",1,0),0))</f>
        <v/>
      </c>
      <c r="Q109" s="28">
        <f>IF($A109="","",IF(COUNTIF('Interfaces'!$A$2:$A$201,$A109)&gt;1,"DOUBLON",""))</f>
        <v/>
      </c>
      <c r="R109" s="28">
        <f>IF($A109="","",IF($Q109="DOUBLON","DOUBLON",IF($G109="","SANS PROPRIÉTAIRE",IF($P109&gt;0,"INCOMPLÈTE",IF($J109="Bloquée","BLOQUÉE",IF($J109="Clôturée","OK",IF($H109&lt;Paramètres!$B$2,"EN RETARD",IF($H109&lt;=Paramètres!$B$2+Paramètres!$B$3,"À TRAITER","À VENIR"))))))))</f>
        <v/>
      </c>
    </row>
    <row r="110" ht="24" customHeight="1">
      <c r="A110" s="23" t="n"/>
      <c r="B110" s="23" t="n"/>
      <c r="C110" s="23" t="n"/>
      <c r="D110" s="24" t="n"/>
      <c r="E110" s="24" t="n"/>
      <c r="F110" s="24" t="n"/>
      <c r="G110" s="24" t="n"/>
      <c r="H110" s="35" t="n"/>
      <c r="I110" s="23" t="n"/>
      <c r="J110" s="23" t="n"/>
      <c r="K110" s="35" t="n"/>
      <c r="L110" s="24" t="n"/>
      <c r="M110" s="26">
        <f>IF($A110="","",IFERROR(VLOOKUP($B110,'Lots'!$A$2:$B$101,2,FALSE),"LOT INCONNU"))</f>
        <v/>
      </c>
      <c r="N110" s="26">
        <f>IF($A110="","",IFERROR(VLOOKUP($C110,'Lots'!$A$2:$B$101,2,FALSE),"LOT INCONNU"))</f>
        <v/>
      </c>
      <c r="O110" s="27">
        <f>IF(OR($A110="",$H110=""),"",$H110-Paramètres!$B$2)</f>
        <v/>
      </c>
      <c r="P110" s="28">
        <f>IF($A110="","",IFERROR(IF($B110="",1,0)+IF($C110="",1,0)+IF($D110="",1,0)+IF($E110="",1,0)+IF($F110="",1,0)+IF($G110="",1,0)+IF($H110="",1,0)+IF($I110="",1,0)+IF($J110="",1,0),0))</f>
        <v/>
      </c>
      <c r="Q110" s="28">
        <f>IF($A110="","",IF(COUNTIF('Interfaces'!$A$2:$A$201,$A110)&gt;1,"DOUBLON",""))</f>
        <v/>
      </c>
      <c r="R110" s="28">
        <f>IF($A110="","",IF($Q110="DOUBLON","DOUBLON",IF($G110="","SANS PROPRIÉTAIRE",IF($P110&gt;0,"INCOMPLÈTE",IF($J110="Bloquée","BLOQUÉE",IF($J110="Clôturée","OK",IF($H110&lt;Paramètres!$B$2,"EN RETARD",IF($H110&lt;=Paramètres!$B$2+Paramètres!$B$3,"À TRAITER","À VENIR"))))))))</f>
        <v/>
      </c>
    </row>
    <row r="111" ht="24" customHeight="1">
      <c r="A111" s="23" t="n"/>
      <c r="B111" s="23" t="n"/>
      <c r="C111" s="23" t="n"/>
      <c r="D111" s="24" t="n"/>
      <c r="E111" s="24" t="n"/>
      <c r="F111" s="24" t="n"/>
      <c r="G111" s="24" t="n"/>
      <c r="H111" s="35" t="n"/>
      <c r="I111" s="23" t="n"/>
      <c r="J111" s="23" t="n"/>
      <c r="K111" s="35" t="n"/>
      <c r="L111" s="24" t="n"/>
      <c r="M111" s="26">
        <f>IF($A111="","",IFERROR(VLOOKUP($B111,'Lots'!$A$2:$B$101,2,FALSE),"LOT INCONNU"))</f>
        <v/>
      </c>
      <c r="N111" s="26">
        <f>IF($A111="","",IFERROR(VLOOKUP($C111,'Lots'!$A$2:$B$101,2,FALSE),"LOT INCONNU"))</f>
        <v/>
      </c>
      <c r="O111" s="27">
        <f>IF(OR($A111="",$H111=""),"",$H111-Paramètres!$B$2)</f>
        <v/>
      </c>
      <c r="P111" s="28">
        <f>IF($A111="","",IFERROR(IF($B111="",1,0)+IF($C111="",1,0)+IF($D111="",1,0)+IF($E111="",1,0)+IF($F111="",1,0)+IF($G111="",1,0)+IF($H111="",1,0)+IF($I111="",1,0)+IF($J111="",1,0),0))</f>
        <v/>
      </c>
      <c r="Q111" s="28">
        <f>IF($A111="","",IF(COUNTIF('Interfaces'!$A$2:$A$201,$A111)&gt;1,"DOUBLON",""))</f>
        <v/>
      </c>
      <c r="R111" s="28">
        <f>IF($A111="","",IF($Q111="DOUBLON","DOUBLON",IF($G111="","SANS PROPRIÉTAIRE",IF($P111&gt;0,"INCOMPLÈTE",IF($J111="Bloquée","BLOQUÉE",IF($J111="Clôturée","OK",IF($H111&lt;Paramètres!$B$2,"EN RETARD",IF($H111&lt;=Paramètres!$B$2+Paramètres!$B$3,"À TRAITER","À VENIR"))))))))</f>
        <v/>
      </c>
    </row>
    <row r="112" ht="24" customHeight="1">
      <c r="A112" s="23" t="n"/>
      <c r="B112" s="23" t="n"/>
      <c r="C112" s="23" t="n"/>
      <c r="D112" s="24" t="n"/>
      <c r="E112" s="24" t="n"/>
      <c r="F112" s="24" t="n"/>
      <c r="G112" s="24" t="n"/>
      <c r="H112" s="35" t="n"/>
      <c r="I112" s="23" t="n"/>
      <c r="J112" s="23" t="n"/>
      <c r="K112" s="35" t="n"/>
      <c r="L112" s="24" t="n"/>
      <c r="M112" s="26">
        <f>IF($A112="","",IFERROR(VLOOKUP($B112,'Lots'!$A$2:$B$101,2,FALSE),"LOT INCONNU"))</f>
        <v/>
      </c>
      <c r="N112" s="26">
        <f>IF($A112="","",IFERROR(VLOOKUP($C112,'Lots'!$A$2:$B$101,2,FALSE),"LOT INCONNU"))</f>
        <v/>
      </c>
      <c r="O112" s="27">
        <f>IF(OR($A112="",$H112=""),"",$H112-Paramètres!$B$2)</f>
        <v/>
      </c>
      <c r="P112" s="28">
        <f>IF($A112="","",IFERROR(IF($B112="",1,0)+IF($C112="",1,0)+IF($D112="",1,0)+IF($E112="",1,0)+IF($F112="",1,0)+IF($G112="",1,0)+IF($H112="",1,0)+IF($I112="",1,0)+IF($J112="",1,0),0))</f>
        <v/>
      </c>
      <c r="Q112" s="28">
        <f>IF($A112="","",IF(COUNTIF('Interfaces'!$A$2:$A$201,$A112)&gt;1,"DOUBLON",""))</f>
        <v/>
      </c>
      <c r="R112" s="28">
        <f>IF($A112="","",IF($Q112="DOUBLON","DOUBLON",IF($G112="","SANS PROPRIÉTAIRE",IF($P112&gt;0,"INCOMPLÈTE",IF($J112="Bloquée","BLOQUÉE",IF($J112="Clôturée","OK",IF($H112&lt;Paramètres!$B$2,"EN RETARD",IF($H112&lt;=Paramètres!$B$2+Paramètres!$B$3,"À TRAITER","À VENIR"))))))))</f>
        <v/>
      </c>
    </row>
    <row r="113" ht="24" customHeight="1">
      <c r="A113" s="23" t="n"/>
      <c r="B113" s="23" t="n"/>
      <c r="C113" s="23" t="n"/>
      <c r="D113" s="24" t="n"/>
      <c r="E113" s="24" t="n"/>
      <c r="F113" s="24" t="n"/>
      <c r="G113" s="24" t="n"/>
      <c r="H113" s="35" t="n"/>
      <c r="I113" s="23" t="n"/>
      <c r="J113" s="23" t="n"/>
      <c r="K113" s="35" t="n"/>
      <c r="L113" s="24" t="n"/>
      <c r="M113" s="26">
        <f>IF($A113="","",IFERROR(VLOOKUP($B113,'Lots'!$A$2:$B$101,2,FALSE),"LOT INCONNU"))</f>
        <v/>
      </c>
      <c r="N113" s="26">
        <f>IF($A113="","",IFERROR(VLOOKUP($C113,'Lots'!$A$2:$B$101,2,FALSE),"LOT INCONNU"))</f>
        <v/>
      </c>
      <c r="O113" s="27">
        <f>IF(OR($A113="",$H113=""),"",$H113-Paramètres!$B$2)</f>
        <v/>
      </c>
      <c r="P113" s="28">
        <f>IF($A113="","",IFERROR(IF($B113="",1,0)+IF($C113="",1,0)+IF($D113="",1,0)+IF($E113="",1,0)+IF($F113="",1,0)+IF($G113="",1,0)+IF($H113="",1,0)+IF($I113="",1,0)+IF($J113="",1,0),0))</f>
        <v/>
      </c>
      <c r="Q113" s="28">
        <f>IF($A113="","",IF(COUNTIF('Interfaces'!$A$2:$A$201,$A113)&gt;1,"DOUBLON",""))</f>
        <v/>
      </c>
      <c r="R113" s="28">
        <f>IF($A113="","",IF($Q113="DOUBLON","DOUBLON",IF($G113="","SANS PROPRIÉTAIRE",IF($P113&gt;0,"INCOMPLÈTE",IF($J113="Bloquée","BLOQUÉE",IF($J113="Clôturée","OK",IF($H113&lt;Paramètres!$B$2,"EN RETARD",IF($H113&lt;=Paramètres!$B$2+Paramètres!$B$3,"À TRAITER","À VENIR"))))))))</f>
        <v/>
      </c>
    </row>
    <row r="114" ht="24" customHeight="1">
      <c r="A114" s="23" t="n"/>
      <c r="B114" s="23" t="n"/>
      <c r="C114" s="23" t="n"/>
      <c r="D114" s="24" t="n"/>
      <c r="E114" s="24" t="n"/>
      <c r="F114" s="24" t="n"/>
      <c r="G114" s="24" t="n"/>
      <c r="H114" s="35" t="n"/>
      <c r="I114" s="23" t="n"/>
      <c r="J114" s="23" t="n"/>
      <c r="K114" s="35" t="n"/>
      <c r="L114" s="24" t="n"/>
      <c r="M114" s="26">
        <f>IF($A114="","",IFERROR(VLOOKUP($B114,'Lots'!$A$2:$B$101,2,FALSE),"LOT INCONNU"))</f>
        <v/>
      </c>
      <c r="N114" s="26">
        <f>IF($A114="","",IFERROR(VLOOKUP($C114,'Lots'!$A$2:$B$101,2,FALSE),"LOT INCONNU"))</f>
        <v/>
      </c>
      <c r="O114" s="27">
        <f>IF(OR($A114="",$H114=""),"",$H114-Paramètres!$B$2)</f>
        <v/>
      </c>
      <c r="P114" s="28">
        <f>IF($A114="","",IFERROR(IF($B114="",1,0)+IF($C114="",1,0)+IF($D114="",1,0)+IF($E114="",1,0)+IF($F114="",1,0)+IF($G114="",1,0)+IF($H114="",1,0)+IF($I114="",1,0)+IF($J114="",1,0),0))</f>
        <v/>
      </c>
      <c r="Q114" s="28">
        <f>IF($A114="","",IF(COUNTIF('Interfaces'!$A$2:$A$201,$A114)&gt;1,"DOUBLON",""))</f>
        <v/>
      </c>
      <c r="R114" s="28">
        <f>IF($A114="","",IF($Q114="DOUBLON","DOUBLON",IF($G114="","SANS PROPRIÉTAIRE",IF($P114&gt;0,"INCOMPLÈTE",IF($J114="Bloquée","BLOQUÉE",IF($J114="Clôturée","OK",IF($H114&lt;Paramètres!$B$2,"EN RETARD",IF($H114&lt;=Paramètres!$B$2+Paramètres!$B$3,"À TRAITER","À VENIR"))))))))</f>
        <v/>
      </c>
    </row>
    <row r="115" ht="24" customHeight="1">
      <c r="A115" s="23" t="n"/>
      <c r="B115" s="23" t="n"/>
      <c r="C115" s="23" t="n"/>
      <c r="D115" s="24" t="n"/>
      <c r="E115" s="24" t="n"/>
      <c r="F115" s="24" t="n"/>
      <c r="G115" s="24" t="n"/>
      <c r="H115" s="35" t="n"/>
      <c r="I115" s="23" t="n"/>
      <c r="J115" s="23" t="n"/>
      <c r="K115" s="35" t="n"/>
      <c r="L115" s="24" t="n"/>
      <c r="M115" s="26">
        <f>IF($A115="","",IFERROR(VLOOKUP($B115,'Lots'!$A$2:$B$101,2,FALSE),"LOT INCONNU"))</f>
        <v/>
      </c>
      <c r="N115" s="26">
        <f>IF($A115="","",IFERROR(VLOOKUP($C115,'Lots'!$A$2:$B$101,2,FALSE),"LOT INCONNU"))</f>
        <v/>
      </c>
      <c r="O115" s="27">
        <f>IF(OR($A115="",$H115=""),"",$H115-Paramètres!$B$2)</f>
        <v/>
      </c>
      <c r="P115" s="28">
        <f>IF($A115="","",IFERROR(IF($B115="",1,0)+IF($C115="",1,0)+IF($D115="",1,0)+IF($E115="",1,0)+IF($F115="",1,0)+IF($G115="",1,0)+IF($H115="",1,0)+IF($I115="",1,0)+IF($J115="",1,0),0))</f>
        <v/>
      </c>
      <c r="Q115" s="28">
        <f>IF($A115="","",IF(COUNTIF('Interfaces'!$A$2:$A$201,$A115)&gt;1,"DOUBLON",""))</f>
        <v/>
      </c>
      <c r="R115" s="28">
        <f>IF($A115="","",IF($Q115="DOUBLON","DOUBLON",IF($G115="","SANS PROPRIÉTAIRE",IF($P115&gt;0,"INCOMPLÈTE",IF($J115="Bloquée","BLOQUÉE",IF($J115="Clôturée","OK",IF($H115&lt;Paramètres!$B$2,"EN RETARD",IF($H115&lt;=Paramètres!$B$2+Paramètres!$B$3,"À TRAITER","À VENIR"))))))))</f>
        <v/>
      </c>
    </row>
    <row r="116" ht="24" customHeight="1">
      <c r="A116" s="23" t="n"/>
      <c r="B116" s="23" t="n"/>
      <c r="C116" s="23" t="n"/>
      <c r="D116" s="24" t="n"/>
      <c r="E116" s="24" t="n"/>
      <c r="F116" s="24" t="n"/>
      <c r="G116" s="24" t="n"/>
      <c r="H116" s="35" t="n"/>
      <c r="I116" s="23" t="n"/>
      <c r="J116" s="23" t="n"/>
      <c r="K116" s="35" t="n"/>
      <c r="L116" s="24" t="n"/>
      <c r="M116" s="26">
        <f>IF($A116="","",IFERROR(VLOOKUP($B116,'Lots'!$A$2:$B$101,2,FALSE),"LOT INCONNU"))</f>
        <v/>
      </c>
      <c r="N116" s="26">
        <f>IF($A116="","",IFERROR(VLOOKUP($C116,'Lots'!$A$2:$B$101,2,FALSE),"LOT INCONNU"))</f>
        <v/>
      </c>
      <c r="O116" s="27">
        <f>IF(OR($A116="",$H116=""),"",$H116-Paramètres!$B$2)</f>
        <v/>
      </c>
      <c r="P116" s="28">
        <f>IF($A116="","",IFERROR(IF($B116="",1,0)+IF($C116="",1,0)+IF($D116="",1,0)+IF($E116="",1,0)+IF($F116="",1,0)+IF($G116="",1,0)+IF($H116="",1,0)+IF($I116="",1,0)+IF($J116="",1,0),0))</f>
        <v/>
      </c>
      <c r="Q116" s="28">
        <f>IF($A116="","",IF(COUNTIF('Interfaces'!$A$2:$A$201,$A116)&gt;1,"DOUBLON",""))</f>
        <v/>
      </c>
      <c r="R116" s="28">
        <f>IF($A116="","",IF($Q116="DOUBLON","DOUBLON",IF($G116="","SANS PROPRIÉTAIRE",IF($P116&gt;0,"INCOMPLÈTE",IF($J116="Bloquée","BLOQUÉE",IF($J116="Clôturée","OK",IF($H116&lt;Paramètres!$B$2,"EN RETARD",IF($H116&lt;=Paramètres!$B$2+Paramètres!$B$3,"À TRAITER","À VENIR"))))))))</f>
        <v/>
      </c>
    </row>
    <row r="117" ht="24" customHeight="1">
      <c r="A117" s="23" t="n"/>
      <c r="B117" s="23" t="n"/>
      <c r="C117" s="23" t="n"/>
      <c r="D117" s="24" t="n"/>
      <c r="E117" s="24" t="n"/>
      <c r="F117" s="24" t="n"/>
      <c r="G117" s="24" t="n"/>
      <c r="H117" s="35" t="n"/>
      <c r="I117" s="23" t="n"/>
      <c r="J117" s="23" t="n"/>
      <c r="K117" s="35" t="n"/>
      <c r="L117" s="24" t="n"/>
      <c r="M117" s="26">
        <f>IF($A117="","",IFERROR(VLOOKUP($B117,'Lots'!$A$2:$B$101,2,FALSE),"LOT INCONNU"))</f>
        <v/>
      </c>
      <c r="N117" s="26">
        <f>IF($A117="","",IFERROR(VLOOKUP($C117,'Lots'!$A$2:$B$101,2,FALSE),"LOT INCONNU"))</f>
        <v/>
      </c>
      <c r="O117" s="27">
        <f>IF(OR($A117="",$H117=""),"",$H117-Paramètres!$B$2)</f>
        <v/>
      </c>
      <c r="P117" s="28">
        <f>IF($A117="","",IFERROR(IF($B117="",1,0)+IF($C117="",1,0)+IF($D117="",1,0)+IF($E117="",1,0)+IF($F117="",1,0)+IF($G117="",1,0)+IF($H117="",1,0)+IF($I117="",1,0)+IF($J117="",1,0),0))</f>
        <v/>
      </c>
      <c r="Q117" s="28">
        <f>IF($A117="","",IF(COUNTIF('Interfaces'!$A$2:$A$201,$A117)&gt;1,"DOUBLON",""))</f>
        <v/>
      </c>
      <c r="R117" s="28">
        <f>IF($A117="","",IF($Q117="DOUBLON","DOUBLON",IF($G117="","SANS PROPRIÉTAIRE",IF($P117&gt;0,"INCOMPLÈTE",IF($J117="Bloquée","BLOQUÉE",IF($J117="Clôturée","OK",IF($H117&lt;Paramètres!$B$2,"EN RETARD",IF($H117&lt;=Paramètres!$B$2+Paramètres!$B$3,"À TRAITER","À VENIR"))))))))</f>
        <v/>
      </c>
    </row>
    <row r="118" ht="24" customHeight="1">
      <c r="A118" s="23" t="n"/>
      <c r="B118" s="23" t="n"/>
      <c r="C118" s="23" t="n"/>
      <c r="D118" s="24" t="n"/>
      <c r="E118" s="24" t="n"/>
      <c r="F118" s="24" t="n"/>
      <c r="G118" s="24" t="n"/>
      <c r="H118" s="35" t="n"/>
      <c r="I118" s="23" t="n"/>
      <c r="J118" s="23" t="n"/>
      <c r="K118" s="35" t="n"/>
      <c r="L118" s="24" t="n"/>
      <c r="M118" s="26">
        <f>IF($A118="","",IFERROR(VLOOKUP($B118,'Lots'!$A$2:$B$101,2,FALSE),"LOT INCONNU"))</f>
        <v/>
      </c>
      <c r="N118" s="26">
        <f>IF($A118="","",IFERROR(VLOOKUP($C118,'Lots'!$A$2:$B$101,2,FALSE),"LOT INCONNU"))</f>
        <v/>
      </c>
      <c r="O118" s="27">
        <f>IF(OR($A118="",$H118=""),"",$H118-Paramètres!$B$2)</f>
        <v/>
      </c>
      <c r="P118" s="28">
        <f>IF($A118="","",IFERROR(IF($B118="",1,0)+IF($C118="",1,0)+IF($D118="",1,0)+IF($E118="",1,0)+IF($F118="",1,0)+IF($G118="",1,0)+IF($H118="",1,0)+IF($I118="",1,0)+IF($J118="",1,0),0))</f>
        <v/>
      </c>
      <c r="Q118" s="28">
        <f>IF($A118="","",IF(COUNTIF('Interfaces'!$A$2:$A$201,$A118)&gt;1,"DOUBLON",""))</f>
        <v/>
      </c>
      <c r="R118" s="28">
        <f>IF($A118="","",IF($Q118="DOUBLON","DOUBLON",IF($G118="","SANS PROPRIÉTAIRE",IF($P118&gt;0,"INCOMPLÈTE",IF($J118="Bloquée","BLOQUÉE",IF($J118="Clôturée","OK",IF($H118&lt;Paramètres!$B$2,"EN RETARD",IF($H118&lt;=Paramètres!$B$2+Paramètres!$B$3,"À TRAITER","À VENIR"))))))))</f>
        <v/>
      </c>
    </row>
    <row r="119" ht="24" customHeight="1">
      <c r="A119" s="23" t="n"/>
      <c r="B119" s="23" t="n"/>
      <c r="C119" s="23" t="n"/>
      <c r="D119" s="24" t="n"/>
      <c r="E119" s="24" t="n"/>
      <c r="F119" s="24" t="n"/>
      <c r="G119" s="24" t="n"/>
      <c r="H119" s="35" t="n"/>
      <c r="I119" s="23" t="n"/>
      <c r="J119" s="23" t="n"/>
      <c r="K119" s="35" t="n"/>
      <c r="L119" s="24" t="n"/>
      <c r="M119" s="26">
        <f>IF($A119="","",IFERROR(VLOOKUP($B119,'Lots'!$A$2:$B$101,2,FALSE),"LOT INCONNU"))</f>
        <v/>
      </c>
      <c r="N119" s="26">
        <f>IF($A119="","",IFERROR(VLOOKUP($C119,'Lots'!$A$2:$B$101,2,FALSE),"LOT INCONNU"))</f>
        <v/>
      </c>
      <c r="O119" s="27">
        <f>IF(OR($A119="",$H119=""),"",$H119-Paramètres!$B$2)</f>
        <v/>
      </c>
      <c r="P119" s="28">
        <f>IF($A119="","",IFERROR(IF($B119="",1,0)+IF($C119="",1,0)+IF($D119="",1,0)+IF($E119="",1,0)+IF($F119="",1,0)+IF($G119="",1,0)+IF($H119="",1,0)+IF($I119="",1,0)+IF($J119="",1,0),0))</f>
        <v/>
      </c>
      <c r="Q119" s="28">
        <f>IF($A119="","",IF(COUNTIF('Interfaces'!$A$2:$A$201,$A119)&gt;1,"DOUBLON",""))</f>
        <v/>
      </c>
      <c r="R119" s="28">
        <f>IF($A119="","",IF($Q119="DOUBLON","DOUBLON",IF($G119="","SANS PROPRIÉTAIRE",IF($P119&gt;0,"INCOMPLÈTE",IF($J119="Bloquée","BLOQUÉE",IF($J119="Clôturée","OK",IF($H119&lt;Paramètres!$B$2,"EN RETARD",IF($H119&lt;=Paramètres!$B$2+Paramètres!$B$3,"À TRAITER","À VENIR"))))))))</f>
        <v/>
      </c>
    </row>
    <row r="120" ht="24" customHeight="1">
      <c r="A120" s="23" t="n"/>
      <c r="B120" s="23" t="n"/>
      <c r="C120" s="23" t="n"/>
      <c r="D120" s="24" t="n"/>
      <c r="E120" s="24" t="n"/>
      <c r="F120" s="24" t="n"/>
      <c r="G120" s="24" t="n"/>
      <c r="H120" s="35" t="n"/>
      <c r="I120" s="23" t="n"/>
      <c r="J120" s="23" t="n"/>
      <c r="K120" s="35" t="n"/>
      <c r="L120" s="24" t="n"/>
      <c r="M120" s="26">
        <f>IF($A120="","",IFERROR(VLOOKUP($B120,'Lots'!$A$2:$B$101,2,FALSE),"LOT INCONNU"))</f>
        <v/>
      </c>
      <c r="N120" s="26">
        <f>IF($A120="","",IFERROR(VLOOKUP($C120,'Lots'!$A$2:$B$101,2,FALSE),"LOT INCONNU"))</f>
        <v/>
      </c>
      <c r="O120" s="27">
        <f>IF(OR($A120="",$H120=""),"",$H120-Paramètres!$B$2)</f>
        <v/>
      </c>
      <c r="P120" s="28">
        <f>IF($A120="","",IFERROR(IF($B120="",1,0)+IF($C120="",1,0)+IF($D120="",1,0)+IF($E120="",1,0)+IF($F120="",1,0)+IF($G120="",1,0)+IF($H120="",1,0)+IF($I120="",1,0)+IF($J120="",1,0),0))</f>
        <v/>
      </c>
      <c r="Q120" s="28">
        <f>IF($A120="","",IF(COUNTIF('Interfaces'!$A$2:$A$201,$A120)&gt;1,"DOUBLON",""))</f>
        <v/>
      </c>
      <c r="R120" s="28">
        <f>IF($A120="","",IF($Q120="DOUBLON","DOUBLON",IF($G120="","SANS PROPRIÉTAIRE",IF($P120&gt;0,"INCOMPLÈTE",IF($J120="Bloquée","BLOQUÉE",IF($J120="Clôturée","OK",IF($H120&lt;Paramètres!$B$2,"EN RETARD",IF($H120&lt;=Paramètres!$B$2+Paramètres!$B$3,"À TRAITER","À VENIR"))))))))</f>
        <v/>
      </c>
    </row>
    <row r="121" ht="24" customHeight="1">
      <c r="A121" s="23" t="n"/>
      <c r="B121" s="23" t="n"/>
      <c r="C121" s="23" t="n"/>
      <c r="D121" s="24" t="n"/>
      <c r="E121" s="24" t="n"/>
      <c r="F121" s="24" t="n"/>
      <c r="G121" s="24" t="n"/>
      <c r="H121" s="35" t="n"/>
      <c r="I121" s="23" t="n"/>
      <c r="J121" s="23" t="n"/>
      <c r="K121" s="35" t="n"/>
      <c r="L121" s="24" t="n"/>
      <c r="M121" s="26">
        <f>IF($A121="","",IFERROR(VLOOKUP($B121,'Lots'!$A$2:$B$101,2,FALSE),"LOT INCONNU"))</f>
        <v/>
      </c>
      <c r="N121" s="26">
        <f>IF($A121="","",IFERROR(VLOOKUP($C121,'Lots'!$A$2:$B$101,2,FALSE),"LOT INCONNU"))</f>
        <v/>
      </c>
      <c r="O121" s="27">
        <f>IF(OR($A121="",$H121=""),"",$H121-Paramètres!$B$2)</f>
        <v/>
      </c>
      <c r="P121" s="28">
        <f>IF($A121="","",IFERROR(IF($B121="",1,0)+IF($C121="",1,0)+IF($D121="",1,0)+IF($E121="",1,0)+IF($F121="",1,0)+IF($G121="",1,0)+IF($H121="",1,0)+IF($I121="",1,0)+IF($J121="",1,0),0))</f>
        <v/>
      </c>
      <c r="Q121" s="28">
        <f>IF($A121="","",IF(COUNTIF('Interfaces'!$A$2:$A$201,$A121)&gt;1,"DOUBLON",""))</f>
        <v/>
      </c>
      <c r="R121" s="28">
        <f>IF($A121="","",IF($Q121="DOUBLON","DOUBLON",IF($G121="","SANS PROPRIÉTAIRE",IF($P121&gt;0,"INCOMPLÈTE",IF($J121="Bloquée","BLOQUÉE",IF($J121="Clôturée","OK",IF($H121&lt;Paramètres!$B$2,"EN RETARD",IF($H121&lt;=Paramètres!$B$2+Paramètres!$B$3,"À TRAITER","À VENIR"))))))))</f>
        <v/>
      </c>
    </row>
    <row r="122" ht="24" customHeight="1">
      <c r="A122" s="23" t="n"/>
      <c r="B122" s="23" t="n"/>
      <c r="C122" s="23" t="n"/>
      <c r="D122" s="24" t="n"/>
      <c r="E122" s="24" t="n"/>
      <c r="F122" s="24" t="n"/>
      <c r="G122" s="24" t="n"/>
      <c r="H122" s="35" t="n"/>
      <c r="I122" s="23" t="n"/>
      <c r="J122" s="23" t="n"/>
      <c r="K122" s="35" t="n"/>
      <c r="L122" s="24" t="n"/>
      <c r="M122" s="26">
        <f>IF($A122="","",IFERROR(VLOOKUP($B122,'Lots'!$A$2:$B$101,2,FALSE),"LOT INCONNU"))</f>
        <v/>
      </c>
      <c r="N122" s="26">
        <f>IF($A122="","",IFERROR(VLOOKUP($C122,'Lots'!$A$2:$B$101,2,FALSE),"LOT INCONNU"))</f>
        <v/>
      </c>
      <c r="O122" s="27">
        <f>IF(OR($A122="",$H122=""),"",$H122-Paramètres!$B$2)</f>
        <v/>
      </c>
      <c r="P122" s="28">
        <f>IF($A122="","",IFERROR(IF($B122="",1,0)+IF($C122="",1,0)+IF($D122="",1,0)+IF($E122="",1,0)+IF($F122="",1,0)+IF($G122="",1,0)+IF($H122="",1,0)+IF($I122="",1,0)+IF($J122="",1,0),0))</f>
        <v/>
      </c>
      <c r="Q122" s="28">
        <f>IF($A122="","",IF(COUNTIF('Interfaces'!$A$2:$A$201,$A122)&gt;1,"DOUBLON",""))</f>
        <v/>
      </c>
      <c r="R122" s="28">
        <f>IF($A122="","",IF($Q122="DOUBLON","DOUBLON",IF($G122="","SANS PROPRIÉTAIRE",IF($P122&gt;0,"INCOMPLÈTE",IF($J122="Bloquée","BLOQUÉE",IF($J122="Clôturée","OK",IF($H122&lt;Paramètres!$B$2,"EN RETARD",IF($H122&lt;=Paramètres!$B$2+Paramètres!$B$3,"À TRAITER","À VENIR"))))))))</f>
        <v/>
      </c>
    </row>
    <row r="123" ht="24" customHeight="1">
      <c r="A123" s="23" t="n"/>
      <c r="B123" s="23" t="n"/>
      <c r="C123" s="23" t="n"/>
      <c r="D123" s="24" t="n"/>
      <c r="E123" s="24" t="n"/>
      <c r="F123" s="24" t="n"/>
      <c r="G123" s="24" t="n"/>
      <c r="H123" s="35" t="n"/>
      <c r="I123" s="23" t="n"/>
      <c r="J123" s="23" t="n"/>
      <c r="K123" s="35" t="n"/>
      <c r="L123" s="24" t="n"/>
      <c r="M123" s="26">
        <f>IF($A123="","",IFERROR(VLOOKUP($B123,'Lots'!$A$2:$B$101,2,FALSE),"LOT INCONNU"))</f>
        <v/>
      </c>
      <c r="N123" s="26">
        <f>IF($A123="","",IFERROR(VLOOKUP($C123,'Lots'!$A$2:$B$101,2,FALSE),"LOT INCONNU"))</f>
        <v/>
      </c>
      <c r="O123" s="27">
        <f>IF(OR($A123="",$H123=""),"",$H123-Paramètres!$B$2)</f>
        <v/>
      </c>
      <c r="P123" s="28">
        <f>IF($A123="","",IFERROR(IF($B123="",1,0)+IF($C123="",1,0)+IF($D123="",1,0)+IF($E123="",1,0)+IF($F123="",1,0)+IF($G123="",1,0)+IF($H123="",1,0)+IF($I123="",1,0)+IF($J123="",1,0),0))</f>
        <v/>
      </c>
      <c r="Q123" s="28">
        <f>IF($A123="","",IF(COUNTIF('Interfaces'!$A$2:$A$201,$A123)&gt;1,"DOUBLON",""))</f>
        <v/>
      </c>
      <c r="R123" s="28">
        <f>IF($A123="","",IF($Q123="DOUBLON","DOUBLON",IF($G123="","SANS PROPRIÉTAIRE",IF($P123&gt;0,"INCOMPLÈTE",IF($J123="Bloquée","BLOQUÉE",IF($J123="Clôturée","OK",IF($H123&lt;Paramètres!$B$2,"EN RETARD",IF($H123&lt;=Paramètres!$B$2+Paramètres!$B$3,"À TRAITER","À VENIR"))))))))</f>
        <v/>
      </c>
    </row>
    <row r="124" ht="24" customHeight="1">
      <c r="A124" s="23" t="n"/>
      <c r="B124" s="23" t="n"/>
      <c r="C124" s="23" t="n"/>
      <c r="D124" s="24" t="n"/>
      <c r="E124" s="24" t="n"/>
      <c r="F124" s="24" t="n"/>
      <c r="G124" s="24" t="n"/>
      <c r="H124" s="35" t="n"/>
      <c r="I124" s="23" t="n"/>
      <c r="J124" s="23" t="n"/>
      <c r="K124" s="35" t="n"/>
      <c r="L124" s="24" t="n"/>
      <c r="M124" s="26">
        <f>IF($A124="","",IFERROR(VLOOKUP($B124,'Lots'!$A$2:$B$101,2,FALSE),"LOT INCONNU"))</f>
        <v/>
      </c>
      <c r="N124" s="26">
        <f>IF($A124="","",IFERROR(VLOOKUP($C124,'Lots'!$A$2:$B$101,2,FALSE),"LOT INCONNU"))</f>
        <v/>
      </c>
      <c r="O124" s="27">
        <f>IF(OR($A124="",$H124=""),"",$H124-Paramètres!$B$2)</f>
        <v/>
      </c>
      <c r="P124" s="28">
        <f>IF($A124="","",IFERROR(IF($B124="",1,0)+IF($C124="",1,0)+IF($D124="",1,0)+IF($E124="",1,0)+IF($F124="",1,0)+IF($G124="",1,0)+IF($H124="",1,0)+IF($I124="",1,0)+IF($J124="",1,0),0))</f>
        <v/>
      </c>
      <c r="Q124" s="28">
        <f>IF($A124="","",IF(COUNTIF('Interfaces'!$A$2:$A$201,$A124)&gt;1,"DOUBLON",""))</f>
        <v/>
      </c>
      <c r="R124" s="28">
        <f>IF($A124="","",IF($Q124="DOUBLON","DOUBLON",IF($G124="","SANS PROPRIÉTAIRE",IF($P124&gt;0,"INCOMPLÈTE",IF($J124="Bloquée","BLOQUÉE",IF($J124="Clôturée","OK",IF($H124&lt;Paramètres!$B$2,"EN RETARD",IF($H124&lt;=Paramètres!$B$2+Paramètres!$B$3,"À TRAITER","À VENIR"))))))))</f>
        <v/>
      </c>
    </row>
    <row r="125" ht="24" customHeight="1">
      <c r="A125" s="23" t="n"/>
      <c r="B125" s="23" t="n"/>
      <c r="C125" s="23" t="n"/>
      <c r="D125" s="24" t="n"/>
      <c r="E125" s="24" t="n"/>
      <c r="F125" s="24" t="n"/>
      <c r="G125" s="24" t="n"/>
      <c r="H125" s="35" t="n"/>
      <c r="I125" s="23" t="n"/>
      <c r="J125" s="23" t="n"/>
      <c r="K125" s="35" t="n"/>
      <c r="L125" s="24" t="n"/>
      <c r="M125" s="26">
        <f>IF($A125="","",IFERROR(VLOOKUP($B125,'Lots'!$A$2:$B$101,2,FALSE),"LOT INCONNU"))</f>
        <v/>
      </c>
      <c r="N125" s="26">
        <f>IF($A125="","",IFERROR(VLOOKUP($C125,'Lots'!$A$2:$B$101,2,FALSE),"LOT INCONNU"))</f>
        <v/>
      </c>
      <c r="O125" s="27">
        <f>IF(OR($A125="",$H125=""),"",$H125-Paramètres!$B$2)</f>
        <v/>
      </c>
      <c r="P125" s="28">
        <f>IF($A125="","",IFERROR(IF($B125="",1,0)+IF($C125="",1,0)+IF($D125="",1,0)+IF($E125="",1,0)+IF($F125="",1,0)+IF($G125="",1,0)+IF($H125="",1,0)+IF($I125="",1,0)+IF($J125="",1,0),0))</f>
        <v/>
      </c>
      <c r="Q125" s="28">
        <f>IF($A125="","",IF(COUNTIF('Interfaces'!$A$2:$A$201,$A125)&gt;1,"DOUBLON",""))</f>
        <v/>
      </c>
      <c r="R125" s="28">
        <f>IF($A125="","",IF($Q125="DOUBLON","DOUBLON",IF($G125="","SANS PROPRIÉTAIRE",IF($P125&gt;0,"INCOMPLÈTE",IF($J125="Bloquée","BLOQUÉE",IF($J125="Clôturée","OK",IF($H125&lt;Paramètres!$B$2,"EN RETARD",IF($H125&lt;=Paramètres!$B$2+Paramètres!$B$3,"À TRAITER","À VENIR"))))))))</f>
        <v/>
      </c>
    </row>
    <row r="126" ht="24" customHeight="1">
      <c r="A126" s="23" t="n"/>
      <c r="B126" s="23" t="n"/>
      <c r="C126" s="23" t="n"/>
      <c r="D126" s="24" t="n"/>
      <c r="E126" s="24" t="n"/>
      <c r="F126" s="24" t="n"/>
      <c r="G126" s="24" t="n"/>
      <c r="H126" s="35" t="n"/>
      <c r="I126" s="23" t="n"/>
      <c r="J126" s="23" t="n"/>
      <c r="K126" s="35" t="n"/>
      <c r="L126" s="24" t="n"/>
      <c r="M126" s="26">
        <f>IF($A126="","",IFERROR(VLOOKUP($B126,'Lots'!$A$2:$B$101,2,FALSE),"LOT INCONNU"))</f>
        <v/>
      </c>
      <c r="N126" s="26">
        <f>IF($A126="","",IFERROR(VLOOKUP($C126,'Lots'!$A$2:$B$101,2,FALSE),"LOT INCONNU"))</f>
        <v/>
      </c>
      <c r="O126" s="27">
        <f>IF(OR($A126="",$H126=""),"",$H126-Paramètres!$B$2)</f>
        <v/>
      </c>
      <c r="P126" s="28">
        <f>IF($A126="","",IFERROR(IF($B126="",1,0)+IF($C126="",1,0)+IF($D126="",1,0)+IF($E126="",1,0)+IF($F126="",1,0)+IF($G126="",1,0)+IF($H126="",1,0)+IF($I126="",1,0)+IF($J126="",1,0),0))</f>
        <v/>
      </c>
      <c r="Q126" s="28">
        <f>IF($A126="","",IF(COUNTIF('Interfaces'!$A$2:$A$201,$A126)&gt;1,"DOUBLON",""))</f>
        <v/>
      </c>
      <c r="R126" s="28">
        <f>IF($A126="","",IF($Q126="DOUBLON","DOUBLON",IF($G126="","SANS PROPRIÉTAIRE",IF($P126&gt;0,"INCOMPLÈTE",IF($J126="Bloquée","BLOQUÉE",IF($J126="Clôturée","OK",IF($H126&lt;Paramètres!$B$2,"EN RETARD",IF($H126&lt;=Paramètres!$B$2+Paramètres!$B$3,"À TRAITER","À VENIR"))))))))</f>
        <v/>
      </c>
    </row>
    <row r="127" ht="24" customHeight="1">
      <c r="A127" s="23" t="n"/>
      <c r="B127" s="23" t="n"/>
      <c r="C127" s="23" t="n"/>
      <c r="D127" s="24" t="n"/>
      <c r="E127" s="24" t="n"/>
      <c r="F127" s="24" t="n"/>
      <c r="G127" s="24" t="n"/>
      <c r="H127" s="35" t="n"/>
      <c r="I127" s="23" t="n"/>
      <c r="J127" s="23" t="n"/>
      <c r="K127" s="35" t="n"/>
      <c r="L127" s="24" t="n"/>
      <c r="M127" s="26">
        <f>IF($A127="","",IFERROR(VLOOKUP($B127,'Lots'!$A$2:$B$101,2,FALSE),"LOT INCONNU"))</f>
        <v/>
      </c>
      <c r="N127" s="26">
        <f>IF($A127="","",IFERROR(VLOOKUP($C127,'Lots'!$A$2:$B$101,2,FALSE),"LOT INCONNU"))</f>
        <v/>
      </c>
      <c r="O127" s="27">
        <f>IF(OR($A127="",$H127=""),"",$H127-Paramètres!$B$2)</f>
        <v/>
      </c>
      <c r="P127" s="28">
        <f>IF($A127="","",IFERROR(IF($B127="",1,0)+IF($C127="",1,0)+IF($D127="",1,0)+IF($E127="",1,0)+IF($F127="",1,0)+IF($G127="",1,0)+IF($H127="",1,0)+IF($I127="",1,0)+IF($J127="",1,0),0))</f>
        <v/>
      </c>
      <c r="Q127" s="28">
        <f>IF($A127="","",IF(COUNTIF('Interfaces'!$A$2:$A$201,$A127)&gt;1,"DOUBLON",""))</f>
        <v/>
      </c>
      <c r="R127" s="28">
        <f>IF($A127="","",IF($Q127="DOUBLON","DOUBLON",IF($G127="","SANS PROPRIÉTAIRE",IF($P127&gt;0,"INCOMPLÈTE",IF($J127="Bloquée","BLOQUÉE",IF($J127="Clôturée","OK",IF($H127&lt;Paramètres!$B$2,"EN RETARD",IF($H127&lt;=Paramètres!$B$2+Paramètres!$B$3,"À TRAITER","À VENIR"))))))))</f>
        <v/>
      </c>
    </row>
    <row r="128" ht="24" customHeight="1">
      <c r="A128" s="23" t="n"/>
      <c r="B128" s="23" t="n"/>
      <c r="C128" s="23" t="n"/>
      <c r="D128" s="24" t="n"/>
      <c r="E128" s="24" t="n"/>
      <c r="F128" s="24" t="n"/>
      <c r="G128" s="24" t="n"/>
      <c r="H128" s="35" t="n"/>
      <c r="I128" s="23" t="n"/>
      <c r="J128" s="23" t="n"/>
      <c r="K128" s="35" t="n"/>
      <c r="L128" s="24" t="n"/>
      <c r="M128" s="26">
        <f>IF($A128="","",IFERROR(VLOOKUP($B128,'Lots'!$A$2:$B$101,2,FALSE),"LOT INCONNU"))</f>
        <v/>
      </c>
      <c r="N128" s="26">
        <f>IF($A128="","",IFERROR(VLOOKUP($C128,'Lots'!$A$2:$B$101,2,FALSE),"LOT INCONNU"))</f>
        <v/>
      </c>
      <c r="O128" s="27">
        <f>IF(OR($A128="",$H128=""),"",$H128-Paramètres!$B$2)</f>
        <v/>
      </c>
      <c r="P128" s="28">
        <f>IF($A128="","",IFERROR(IF($B128="",1,0)+IF($C128="",1,0)+IF($D128="",1,0)+IF($E128="",1,0)+IF($F128="",1,0)+IF($G128="",1,0)+IF($H128="",1,0)+IF($I128="",1,0)+IF($J128="",1,0),0))</f>
        <v/>
      </c>
      <c r="Q128" s="28">
        <f>IF($A128="","",IF(COUNTIF('Interfaces'!$A$2:$A$201,$A128)&gt;1,"DOUBLON",""))</f>
        <v/>
      </c>
      <c r="R128" s="28">
        <f>IF($A128="","",IF($Q128="DOUBLON","DOUBLON",IF($G128="","SANS PROPRIÉTAIRE",IF($P128&gt;0,"INCOMPLÈTE",IF($J128="Bloquée","BLOQUÉE",IF($J128="Clôturée","OK",IF($H128&lt;Paramètres!$B$2,"EN RETARD",IF($H128&lt;=Paramètres!$B$2+Paramètres!$B$3,"À TRAITER","À VENIR"))))))))</f>
        <v/>
      </c>
    </row>
    <row r="129" ht="24" customHeight="1">
      <c r="A129" s="23" t="n"/>
      <c r="B129" s="23" t="n"/>
      <c r="C129" s="23" t="n"/>
      <c r="D129" s="24" t="n"/>
      <c r="E129" s="24" t="n"/>
      <c r="F129" s="24" t="n"/>
      <c r="G129" s="24" t="n"/>
      <c r="H129" s="35" t="n"/>
      <c r="I129" s="23" t="n"/>
      <c r="J129" s="23" t="n"/>
      <c r="K129" s="35" t="n"/>
      <c r="L129" s="24" t="n"/>
      <c r="M129" s="26">
        <f>IF($A129="","",IFERROR(VLOOKUP($B129,'Lots'!$A$2:$B$101,2,FALSE),"LOT INCONNU"))</f>
        <v/>
      </c>
      <c r="N129" s="26">
        <f>IF($A129="","",IFERROR(VLOOKUP($C129,'Lots'!$A$2:$B$101,2,FALSE),"LOT INCONNU"))</f>
        <v/>
      </c>
      <c r="O129" s="27">
        <f>IF(OR($A129="",$H129=""),"",$H129-Paramètres!$B$2)</f>
        <v/>
      </c>
      <c r="P129" s="28">
        <f>IF($A129="","",IFERROR(IF($B129="",1,0)+IF($C129="",1,0)+IF($D129="",1,0)+IF($E129="",1,0)+IF($F129="",1,0)+IF($G129="",1,0)+IF($H129="",1,0)+IF($I129="",1,0)+IF($J129="",1,0),0))</f>
        <v/>
      </c>
      <c r="Q129" s="28">
        <f>IF($A129="","",IF(COUNTIF('Interfaces'!$A$2:$A$201,$A129)&gt;1,"DOUBLON",""))</f>
        <v/>
      </c>
      <c r="R129" s="28">
        <f>IF($A129="","",IF($Q129="DOUBLON","DOUBLON",IF($G129="","SANS PROPRIÉTAIRE",IF($P129&gt;0,"INCOMPLÈTE",IF($J129="Bloquée","BLOQUÉE",IF($J129="Clôturée","OK",IF($H129&lt;Paramètres!$B$2,"EN RETARD",IF($H129&lt;=Paramètres!$B$2+Paramètres!$B$3,"À TRAITER","À VENIR"))))))))</f>
        <v/>
      </c>
    </row>
    <row r="130" ht="24" customHeight="1">
      <c r="A130" s="23" t="n"/>
      <c r="B130" s="23" t="n"/>
      <c r="C130" s="23" t="n"/>
      <c r="D130" s="24" t="n"/>
      <c r="E130" s="24" t="n"/>
      <c r="F130" s="24" t="n"/>
      <c r="G130" s="24" t="n"/>
      <c r="H130" s="35" t="n"/>
      <c r="I130" s="23" t="n"/>
      <c r="J130" s="23" t="n"/>
      <c r="K130" s="35" t="n"/>
      <c r="L130" s="24" t="n"/>
      <c r="M130" s="26">
        <f>IF($A130="","",IFERROR(VLOOKUP($B130,'Lots'!$A$2:$B$101,2,FALSE),"LOT INCONNU"))</f>
        <v/>
      </c>
      <c r="N130" s="26">
        <f>IF($A130="","",IFERROR(VLOOKUP($C130,'Lots'!$A$2:$B$101,2,FALSE),"LOT INCONNU"))</f>
        <v/>
      </c>
      <c r="O130" s="27">
        <f>IF(OR($A130="",$H130=""),"",$H130-Paramètres!$B$2)</f>
        <v/>
      </c>
      <c r="P130" s="28">
        <f>IF($A130="","",IFERROR(IF($B130="",1,0)+IF($C130="",1,0)+IF($D130="",1,0)+IF($E130="",1,0)+IF($F130="",1,0)+IF($G130="",1,0)+IF($H130="",1,0)+IF($I130="",1,0)+IF($J130="",1,0),0))</f>
        <v/>
      </c>
      <c r="Q130" s="28">
        <f>IF($A130="","",IF(COUNTIF('Interfaces'!$A$2:$A$201,$A130)&gt;1,"DOUBLON",""))</f>
        <v/>
      </c>
      <c r="R130" s="28">
        <f>IF($A130="","",IF($Q130="DOUBLON","DOUBLON",IF($G130="","SANS PROPRIÉTAIRE",IF($P130&gt;0,"INCOMPLÈTE",IF($J130="Bloquée","BLOQUÉE",IF($J130="Clôturée","OK",IF($H130&lt;Paramètres!$B$2,"EN RETARD",IF($H130&lt;=Paramètres!$B$2+Paramètres!$B$3,"À TRAITER","À VENIR"))))))))</f>
        <v/>
      </c>
    </row>
    <row r="131" ht="24" customHeight="1">
      <c r="A131" s="23" t="n"/>
      <c r="B131" s="23" t="n"/>
      <c r="C131" s="23" t="n"/>
      <c r="D131" s="24" t="n"/>
      <c r="E131" s="24" t="n"/>
      <c r="F131" s="24" t="n"/>
      <c r="G131" s="24" t="n"/>
      <c r="H131" s="35" t="n"/>
      <c r="I131" s="23" t="n"/>
      <c r="J131" s="23" t="n"/>
      <c r="K131" s="35" t="n"/>
      <c r="L131" s="24" t="n"/>
      <c r="M131" s="26">
        <f>IF($A131="","",IFERROR(VLOOKUP($B131,'Lots'!$A$2:$B$101,2,FALSE),"LOT INCONNU"))</f>
        <v/>
      </c>
      <c r="N131" s="26">
        <f>IF($A131="","",IFERROR(VLOOKUP($C131,'Lots'!$A$2:$B$101,2,FALSE),"LOT INCONNU"))</f>
        <v/>
      </c>
      <c r="O131" s="27">
        <f>IF(OR($A131="",$H131=""),"",$H131-Paramètres!$B$2)</f>
        <v/>
      </c>
      <c r="P131" s="28">
        <f>IF($A131="","",IFERROR(IF($B131="",1,0)+IF($C131="",1,0)+IF($D131="",1,0)+IF($E131="",1,0)+IF($F131="",1,0)+IF($G131="",1,0)+IF($H131="",1,0)+IF($I131="",1,0)+IF($J131="",1,0),0))</f>
        <v/>
      </c>
      <c r="Q131" s="28">
        <f>IF($A131="","",IF(COUNTIF('Interfaces'!$A$2:$A$201,$A131)&gt;1,"DOUBLON",""))</f>
        <v/>
      </c>
      <c r="R131" s="28">
        <f>IF($A131="","",IF($Q131="DOUBLON","DOUBLON",IF($G131="","SANS PROPRIÉTAIRE",IF($P131&gt;0,"INCOMPLÈTE",IF($J131="Bloquée","BLOQUÉE",IF($J131="Clôturée","OK",IF($H131&lt;Paramètres!$B$2,"EN RETARD",IF($H131&lt;=Paramètres!$B$2+Paramètres!$B$3,"À TRAITER","À VENIR"))))))))</f>
        <v/>
      </c>
    </row>
    <row r="132" ht="24" customHeight="1">
      <c r="A132" s="23" t="n"/>
      <c r="B132" s="23" t="n"/>
      <c r="C132" s="23" t="n"/>
      <c r="D132" s="24" t="n"/>
      <c r="E132" s="24" t="n"/>
      <c r="F132" s="24" t="n"/>
      <c r="G132" s="24" t="n"/>
      <c r="H132" s="35" t="n"/>
      <c r="I132" s="23" t="n"/>
      <c r="J132" s="23" t="n"/>
      <c r="K132" s="35" t="n"/>
      <c r="L132" s="24" t="n"/>
      <c r="M132" s="26">
        <f>IF($A132="","",IFERROR(VLOOKUP($B132,'Lots'!$A$2:$B$101,2,FALSE),"LOT INCONNU"))</f>
        <v/>
      </c>
      <c r="N132" s="26">
        <f>IF($A132="","",IFERROR(VLOOKUP($C132,'Lots'!$A$2:$B$101,2,FALSE),"LOT INCONNU"))</f>
        <v/>
      </c>
      <c r="O132" s="27">
        <f>IF(OR($A132="",$H132=""),"",$H132-Paramètres!$B$2)</f>
        <v/>
      </c>
      <c r="P132" s="28">
        <f>IF($A132="","",IFERROR(IF($B132="",1,0)+IF($C132="",1,0)+IF($D132="",1,0)+IF($E132="",1,0)+IF($F132="",1,0)+IF($G132="",1,0)+IF($H132="",1,0)+IF($I132="",1,0)+IF($J132="",1,0),0))</f>
        <v/>
      </c>
      <c r="Q132" s="28">
        <f>IF($A132="","",IF(COUNTIF('Interfaces'!$A$2:$A$201,$A132)&gt;1,"DOUBLON",""))</f>
        <v/>
      </c>
      <c r="R132" s="28">
        <f>IF($A132="","",IF($Q132="DOUBLON","DOUBLON",IF($G132="","SANS PROPRIÉTAIRE",IF($P132&gt;0,"INCOMPLÈTE",IF($J132="Bloquée","BLOQUÉE",IF($J132="Clôturée","OK",IF($H132&lt;Paramètres!$B$2,"EN RETARD",IF($H132&lt;=Paramètres!$B$2+Paramètres!$B$3,"À TRAITER","À VENIR"))))))))</f>
        <v/>
      </c>
    </row>
    <row r="133" ht="24" customHeight="1">
      <c r="A133" s="23" t="n"/>
      <c r="B133" s="23" t="n"/>
      <c r="C133" s="23" t="n"/>
      <c r="D133" s="24" t="n"/>
      <c r="E133" s="24" t="n"/>
      <c r="F133" s="24" t="n"/>
      <c r="G133" s="24" t="n"/>
      <c r="H133" s="35" t="n"/>
      <c r="I133" s="23" t="n"/>
      <c r="J133" s="23" t="n"/>
      <c r="K133" s="35" t="n"/>
      <c r="L133" s="24" t="n"/>
      <c r="M133" s="26">
        <f>IF($A133="","",IFERROR(VLOOKUP($B133,'Lots'!$A$2:$B$101,2,FALSE),"LOT INCONNU"))</f>
        <v/>
      </c>
      <c r="N133" s="26">
        <f>IF($A133="","",IFERROR(VLOOKUP($C133,'Lots'!$A$2:$B$101,2,FALSE),"LOT INCONNU"))</f>
        <v/>
      </c>
      <c r="O133" s="27">
        <f>IF(OR($A133="",$H133=""),"",$H133-Paramètres!$B$2)</f>
        <v/>
      </c>
      <c r="P133" s="28">
        <f>IF($A133="","",IFERROR(IF($B133="",1,0)+IF($C133="",1,0)+IF($D133="",1,0)+IF($E133="",1,0)+IF($F133="",1,0)+IF($G133="",1,0)+IF($H133="",1,0)+IF($I133="",1,0)+IF($J133="",1,0),0))</f>
        <v/>
      </c>
      <c r="Q133" s="28">
        <f>IF($A133="","",IF(COUNTIF('Interfaces'!$A$2:$A$201,$A133)&gt;1,"DOUBLON",""))</f>
        <v/>
      </c>
      <c r="R133" s="28">
        <f>IF($A133="","",IF($Q133="DOUBLON","DOUBLON",IF($G133="","SANS PROPRIÉTAIRE",IF($P133&gt;0,"INCOMPLÈTE",IF($J133="Bloquée","BLOQUÉE",IF($J133="Clôturée","OK",IF($H133&lt;Paramètres!$B$2,"EN RETARD",IF($H133&lt;=Paramètres!$B$2+Paramètres!$B$3,"À TRAITER","À VENIR"))))))))</f>
        <v/>
      </c>
    </row>
    <row r="134" ht="24" customHeight="1">
      <c r="A134" s="23" t="n"/>
      <c r="B134" s="23" t="n"/>
      <c r="C134" s="23" t="n"/>
      <c r="D134" s="24" t="n"/>
      <c r="E134" s="24" t="n"/>
      <c r="F134" s="24" t="n"/>
      <c r="G134" s="24" t="n"/>
      <c r="H134" s="35" t="n"/>
      <c r="I134" s="23" t="n"/>
      <c r="J134" s="23" t="n"/>
      <c r="K134" s="35" t="n"/>
      <c r="L134" s="24" t="n"/>
      <c r="M134" s="26">
        <f>IF($A134="","",IFERROR(VLOOKUP($B134,'Lots'!$A$2:$B$101,2,FALSE),"LOT INCONNU"))</f>
        <v/>
      </c>
      <c r="N134" s="26">
        <f>IF($A134="","",IFERROR(VLOOKUP($C134,'Lots'!$A$2:$B$101,2,FALSE),"LOT INCONNU"))</f>
        <v/>
      </c>
      <c r="O134" s="27">
        <f>IF(OR($A134="",$H134=""),"",$H134-Paramètres!$B$2)</f>
        <v/>
      </c>
      <c r="P134" s="28">
        <f>IF($A134="","",IFERROR(IF($B134="",1,0)+IF($C134="",1,0)+IF($D134="",1,0)+IF($E134="",1,0)+IF($F134="",1,0)+IF($G134="",1,0)+IF($H134="",1,0)+IF($I134="",1,0)+IF($J134="",1,0),0))</f>
        <v/>
      </c>
      <c r="Q134" s="28">
        <f>IF($A134="","",IF(COUNTIF('Interfaces'!$A$2:$A$201,$A134)&gt;1,"DOUBLON",""))</f>
        <v/>
      </c>
      <c r="R134" s="28">
        <f>IF($A134="","",IF($Q134="DOUBLON","DOUBLON",IF($G134="","SANS PROPRIÉTAIRE",IF($P134&gt;0,"INCOMPLÈTE",IF($J134="Bloquée","BLOQUÉE",IF($J134="Clôturée","OK",IF($H134&lt;Paramètres!$B$2,"EN RETARD",IF($H134&lt;=Paramètres!$B$2+Paramètres!$B$3,"À TRAITER","À VENIR"))))))))</f>
        <v/>
      </c>
    </row>
    <row r="135" ht="24" customHeight="1">
      <c r="A135" s="23" t="n"/>
      <c r="B135" s="23" t="n"/>
      <c r="C135" s="23" t="n"/>
      <c r="D135" s="24" t="n"/>
      <c r="E135" s="24" t="n"/>
      <c r="F135" s="24" t="n"/>
      <c r="G135" s="24" t="n"/>
      <c r="H135" s="35" t="n"/>
      <c r="I135" s="23" t="n"/>
      <c r="J135" s="23" t="n"/>
      <c r="K135" s="35" t="n"/>
      <c r="L135" s="24" t="n"/>
      <c r="M135" s="26">
        <f>IF($A135="","",IFERROR(VLOOKUP($B135,'Lots'!$A$2:$B$101,2,FALSE),"LOT INCONNU"))</f>
        <v/>
      </c>
      <c r="N135" s="26">
        <f>IF($A135="","",IFERROR(VLOOKUP($C135,'Lots'!$A$2:$B$101,2,FALSE),"LOT INCONNU"))</f>
        <v/>
      </c>
      <c r="O135" s="27">
        <f>IF(OR($A135="",$H135=""),"",$H135-Paramètres!$B$2)</f>
        <v/>
      </c>
      <c r="P135" s="28">
        <f>IF($A135="","",IFERROR(IF($B135="",1,0)+IF($C135="",1,0)+IF($D135="",1,0)+IF($E135="",1,0)+IF($F135="",1,0)+IF($G135="",1,0)+IF($H135="",1,0)+IF($I135="",1,0)+IF($J135="",1,0),0))</f>
        <v/>
      </c>
      <c r="Q135" s="28">
        <f>IF($A135="","",IF(COUNTIF('Interfaces'!$A$2:$A$201,$A135)&gt;1,"DOUBLON",""))</f>
        <v/>
      </c>
      <c r="R135" s="28">
        <f>IF($A135="","",IF($Q135="DOUBLON","DOUBLON",IF($G135="","SANS PROPRIÉTAIRE",IF($P135&gt;0,"INCOMPLÈTE",IF($J135="Bloquée","BLOQUÉE",IF($J135="Clôturée","OK",IF($H135&lt;Paramètres!$B$2,"EN RETARD",IF($H135&lt;=Paramètres!$B$2+Paramètres!$B$3,"À TRAITER","À VENIR"))))))))</f>
        <v/>
      </c>
    </row>
    <row r="136" ht="24" customHeight="1">
      <c r="A136" s="23" t="n"/>
      <c r="B136" s="23" t="n"/>
      <c r="C136" s="23" t="n"/>
      <c r="D136" s="24" t="n"/>
      <c r="E136" s="24" t="n"/>
      <c r="F136" s="24" t="n"/>
      <c r="G136" s="24" t="n"/>
      <c r="H136" s="35" t="n"/>
      <c r="I136" s="23" t="n"/>
      <c r="J136" s="23" t="n"/>
      <c r="K136" s="35" t="n"/>
      <c r="L136" s="24" t="n"/>
      <c r="M136" s="26">
        <f>IF($A136="","",IFERROR(VLOOKUP($B136,'Lots'!$A$2:$B$101,2,FALSE),"LOT INCONNU"))</f>
        <v/>
      </c>
      <c r="N136" s="26">
        <f>IF($A136="","",IFERROR(VLOOKUP($C136,'Lots'!$A$2:$B$101,2,FALSE),"LOT INCONNU"))</f>
        <v/>
      </c>
      <c r="O136" s="27">
        <f>IF(OR($A136="",$H136=""),"",$H136-Paramètres!$B$2)</f>
        <v/>
      </c>
      <c r="P136" s="28">
        <f>IF($A136="","",IFERROR(IF($B136="",1,0)+IF($C136="",1,0)+IF($D136="",1,0)+IF($E136="",1,0)+IF($F136="",1,0)+IF($G136="",1,0)+IF($H136="",1,0)+IF($I136="",1,0)+IF($J136="",1,0),0))</f>
        <v/>
      </c>
      <c r="Q136" s="28">
        <f>IF($A136="","",IF(COUNTIF('Interfaces'!$A$2:$A$201,$A136)&gt;1,"DOUBLON",""))</f>
        <v/>
      </c>
      <c r="R136" s="28">
        <f>IF($A136="","",IF($Q136="DOUBLON","DOUBLON",IF($G136="","SANS PROPRIÉTAIRE",IF($P136&gt;0,"INCOMPLÈTE",IF($J136="Bloquée","BLOQUÉE",IF($J136="Clôturée","OK",IF($H136&lt;Paramètres!$B$2,"EN RETARD",IF($H136&lt;=Paramètres!$B$2+Paramètres!$B$3,"À TRAITER","À VENIR"))))))))</f>
        <v/>
      </c>
    </row>
    <row r="137" ht="24" customHeight="1">
      <c r="A137" s="23" t="n"/>
      <c r="B137" s="23" t="n"/>
      <c r="C137" s="23" t="n"/>
      <c r="D137" s="24" t="n"/>
      <c r="E137" s="24" t="n"/>
      <c r="F137" s="24" t="n"/>
      <c r="G137" s="24" t="n"/>
      <c r="H137" s="35" t="n"/>
      <c r="I137" s="23" t="n"/>
      <c r="J137" s="23" t="n"/>
      <c r="K137" s="35" t="n"/>
      <c r="L137" s="24" t="n"/>
      <c r="M137" s="26">
        <f>IF($A137="","",IFERROR(VLOOKUP($B137,'Lots'!$A$2:$B$101,2,FALSE),"LOT INCONNU"))</f>
        <v/>
      </c>
      <c r="N137" s="26">
        <f>IF($A137="","",IFERROR(VLOOKUP($C137,'Lots'!$A$2:$B$101,2,FALSE),"LOT INCONNU"))</f>
        <v/>
      </c>
      <c r="O137" s="27">
        <f>IF(OR($A137="",$H137=""),"",$H137-Paramètres!$B$2)</f>
        <v/>
      </c>
      <c r="P137" s="28">
        <f>IF($A137="","",IFERROR(IF($B137="",1,0)+IF($C137="",1,0)+IF($D137="",1,0)+IF($E137="",1,0)+IF($F137="",1,0)+IF($G137="",1,0)+IF($H137="",1,0)+IF($I137="",1,0)+IF($J137="",1,0),0))</f>
        <v/>
      </c>
      <c r="Q137" s="28">
        <f>IF($A137="","",IF(COUNTIF('Interfaces'!$A$2:$A$201,$A137)&gt;1,"DOUBLON",""))</f>
        <v/>
      </c>
      <c r="R137" s="28">
        <f>IF($A137="","",IF($Q137="DOUBLON","DOUBLON",IF($G137="","SANS PROPRIÉTAIRE",IF($P137&gt;0,"INCOMPLÈTE",IF($J137="Bloquée","BLOQUÉE",IF($J137="Clôturée","OK",IF($H137&lt;Paramètres!$B$2,"EN RETARD",IF($H137&lt;=Paramètres!$B$2+Paramètres!$B$3,"À TRAITER","À VENIR"))))))))</f>
        <v/>
      </c>
    </row>
    <row r="138" ht="24" customHeight="1">
      <c r="A138" s="23" t="n"/>
      <c r="B138" s="23" t="n"/>
      <c r="C138" s="23" t="n"/>
      <c r="D138" s="24" t="n"/>
      <c r="E138" s="24" t="n"/>
      <c r="F138" s="24" t="n"/>
      <c r="G138" s="24" t="n"/>
      <c r="H138" s="35" t="n"/>
      <c r="I138" s="23" t="n"/>
      <c r="J138" s="23" t="n"/>
      <c r="K138" s="35" t="n"/>
      <c r="L138" s="24" t="n"/>
      <c r="M138" s="26">
        <f>IF($A138="","",IFERROR(VLOOKUP($B138,'Lots'!$A$2:$B$101,2,FALSE),"LOT INCONNU"))</f>
        <v/>
      </c>
      <c r="N138" s="26">
        <f>IF($A138="","",IFERROR(VLOOKUP($C138,'Lots'!$A$2:$B$101,2,FALSE),"LOT INCONNU"))</f>
        <v/>
      </c>
      <c r="O138" s="27">
        <f>IF(OR($A138="",$H138=""),"",$H138-Paramètres!$B$2)</f>
        <v/>
      </c>
      <c r="P138" s="28">
        <f>IF($A138="","",IFERROR(IF($B138="",1,0)+IF($C138="",1,0)+IF($D138="",1,0)+IF($E138="",1,0)+IF($F138="",1,0)+IF($G138="",1,0)+IF($H138="",1,0)+IF($I138="",1,0)+IF($J138="",1,0),0))</f>
        <v/>
      </c>
      <c r="Q138" s="28">
        <f>IF($A138="","",IF(COUNTIF('Interfaces'!$A$2:$A$201,$A138)&gt;1,"DOUBLON",""))</f>
        <v/>
      </c>
      <c r="R138" s="28">
        <f>IF($A138="","",IF($Q138="DOUBLON","DOUBLON",IF($G138="","SANS PROPRIÉTAIRE",IF($P138&gt;0,"INCOMPLÈTE",IF($J138="Bloquée","BLOQUÉE",IF($J138="Clôturée","OK",IF($H138&lt;Paramètres!$B$2,"EN RETARD",IF($H138&lt;=Paramètres!$B$2+Paramètres!$B$3,"À TRAITER","À VENIR"))))))))</f>
        <v/>
      </c>
    </row>
    <row r="139" ht="24" customHeight="1">
      <c r="A139" s="23" t="n"/>
      <c r="B139" s="23" t="n"/>
      <c r="C139" s="23" t="n"/>
      <c r="D139" s="24" t="n"/>
      <c r="E139" s="24" t="n"/>
      <c r="F139" s="24" t="n"/>
      <c r="G139" s="24" t="n"/>
      <c r="H139" s="35" t="n"/>
      <c r="I139" s="23" t="n"/>
      <c r="J139" s="23" t="n"/>
      <c r="K139" s="35" t="n"/>
      <c r="L139" s="24" t="n"/>
      <c r="M139" s="26">
        <f>IF($A139="","",IFERROR(VLOOKUP($B139,'Lots'!$A$2:$B$101,2,FALSE),"LOT INCONNU"))</f>
        <v/>
      </c>
      <c r="N139" s="26">
        <f>IF($A139="","",IFERROR(VLOOKUP($C139,'Lots'!$A$2:$B$101,2,FALSE),"LOT INCONNU"))</f>
        <v/>
      </c>
      <c r="O139" s="27">
        <f>IF(OR($A139="",$H139=""),"",$H139-Paramètres!$B$2)</f>
        <v/>
      </c>
      <c r="P139" s="28">
        <f>IF($A139="","",IFERROR(IF($B139="",1,0)+IF($C139="",1,0)+IF($D139="",1,0)+IF($E139="",1,0)+IF($F139="",1,0)+IF($G139="",1,0)+IF($H139="",1,0)+IF($I139="",1,0)+IF($J139="",1,0),0))</f>
        <v/>
      </c>
      <c r="Q139" s="28">
        <f>IF($A139="","",IF(COUNTIF('Interfaces'!$A$2:$A$201,$A139)&gt;1,"DOUBLON",""))</f>
        <v/>
      </c>
      <c r="R139" s="28">
        <f>IF($A139="","",IF($Q139="DOUBLON","DOUBLON",IF($G139="","SANS PROPRIÉTAIRE",IF($P139&gt;0,"INCOMPLÈTE",IF($J139="Bloquée","BLOQUÉE",IF($J139="Clôturée","OK",IF($H139&lt;Paramètres!$B$2,"EN RETARD",IF($H139&lt;=Paramètres!$B$2+Paramètres!$B$3,"À TRAITER","À VENIR"))))))))</f>
        <v/>
      </c>
    </row>
    <row r="140" ht="24" customHeight="1">
      <c r="A140" s="23" t="n"/>
      <c r="B140" s="23" t="n"/>
      <c r="C140" s="23" t="n"/>
      <c r="D140" s="24" t="n"/>
      <c r="E140" s="24" t="n"/>
      <c r="F140" s="24" t="n"/>
      <c r="G140" s="24" t="n"/>
      <c r="H140" s="35" t="n"/>
      <c r="I140" s="23" t="n"/>
      <c r="J140" s="23" t="n"/>
      <c r="K140" s="35" t="n"/>
      <c r="L140" s="24" t="n"/>
      <c r="M140" s="26">
        <f>IF($A140="","",IFERROR(VLOOKUP($B140,'Lots'!$A$2:$B$101,2,FALSE),"LOT INCONNU"))</f>
        <v/>
      </c>
      <c r="N140" s="26">
        <f>IF($A140="","",IFERROR(VLOOKUP($C140,'Lots'!$A$2:$B$101,2,FALSE),"LOT INCONNU"))</f>
        <v/>
      </c>
      <c r="O140" s="27">
        <f>IF(OR($A140="",$H140=""),"",$H140-Paramètres!$B$2)</f>
        <v/>
      </c>
      <c r="P140" s="28">
        <f>IF($A140="","",IFERROR(IF($B140="",1,0)+IF($C140="",1,0)+IF($D140="",1,0)+IF($E140="",1,0)+IF($F140="",1,0)+IF($G140="",1,0)+IF($H140="",1,0)+IF($I140="",1,0)+IF($J140="",1,0),0))</f>
        <v/>
      </c>
      <c r="Q140" s="28">
        <f>IF($A140="","",IF(COUNTIF('Interfaces'!$A$2:$A$201,$A140)&gt;1,"DOUBLON",""))</f>
        <v/>
      </c>
      <c r="R140" s="28">
        <f>IF($A140="","",IF($Q140="DOUBLON","DOUBLON",IF($G140="","SANS PROPRIÉTAIRE",IF($P140&gt;0,"INCOMPLÈTE",IF($J140="Bloquée","BLOQUÉE",IF($J140="Clôturée","OK",IF($H140&lt;Paramètres!$B$2,"EN RETARD",IF($H140&lt;=Paramètres!$B$2+Paramètres!$B$3,"À TRAITER","À VENIR"))))))))</f>
        <v/>
      </c>
    </row>
    <row r="141" ht="24" customHeight="1">
      <c r="A141" s="23" t="n"/>
      <c r="B141" s="23" t="n"/>
      <c r="C141" s="23" t="n"/>
      <c r="D141" s="24" t="n"/>
      <c r="E141" s="24" t="n"/>
      <c r="F141" s="24" t="n"/>
      <c r="G141" s="24" t="n"/>
      <c r="H141" s="35" t="n"/>
      <c r="I141" s="23" t="n"/>
      <c r="J141" s="23" t="n"/>
      <c r="K141" s="35" t="n"/>
      <c r="L141" s="24" t="n"/>
      <c r="M141" s="26">
        <f>IF($A141="","",IFERROR(VLOOKUP($B141,'Lots'!$A$2:$B$101,2,FALSE),"LOT INCONNU"))</f>
        <v/>
      </c>
      <c r="N141" s="26">
        <f>IF($A141="","",IFERROR(VLOOKUP($C141,'Lots'!$A$2:$B$101,2,FALSE),"LOT INCONNU"))</f>
        <v/>
      </c>
      <c r="O141" s="27">
        <f>IF(OR($A141="",$H141=""),"",$H141-Paramètres!$B$2)</f>
        <v/>
      </c>
      <c r="P141" s="28">
        <f>IF($A141="","",IFERROR(IF($B141="",1,0)+IF($C141="",1,0)+IF($D141="",1,0)+IF($E141="",1,0)+IF($F141="",1,0)+IF($G141="",1,0)+IF($H141="",1,0)+IF($I141="",1,0)+IF($J141="",1,0),0))</f>
        <v/>
      </c>
      <c r="Q141" s="28">
        <f>IF($A141="","",IF(COUNTIF('Interfaces'!$A$2:$A$201,$A141)&gt;1,"DOUBLON",""))</f>
        <v/>
      </c>
      <c r="R141" s="28">
        <f>IF($A141="","",IF($Q141="DOUBLON","DOUBLON",IF($G141="","SANS PROPRIÉTAIRE",IF($P141&gt;0,"INCOMPLÈTE",IF($J141="Bloquée","BLOQUÉE",IF($J141="Clôturée","OK",IF($H141&lt;Paramètres!$B$2,"EN RETARD",IF($H141&lt;=Paramètres!$B$2+Paramètres!$B$3,"À TRAITER","À VENIR"))))))))</f>
        <v/>
      </c>
    </row>
    <row r="142" ht="24" customHeight="1">
      <c r="A142" s="23" t="n"/>
      <c r="B142" s="23" t="n"/>
      <c r="C142" s="23" t="n"/>
      <c r="D142" s="24" t="n"/>
      <c r="E142" s="24" t="n"/>
      <c r="F142" s="24" t="n"/>
      <c r="G142" s="24" t="n"/>
      <c r="H142" s="35" t="n"/>
      <c r="I142" s="23" t="n"/>
      <c r="J142" s="23" t="n"/>
      <c r="K142" s="35" t="n"/>
      <c r="L142" s="24" t="n"/>
      <c r="M142" s="26">
        <f>IF($A142="","",IFERROR(VLOOKUP($B142,'Lots'!$A$2:$B$101,2,FALSE),"LOT INCONNU"))</f>
        <v/>
      </c>
      <c r="N142" s="26">
        <f>IF($A142="","",IFERROR(VLOOKUP($C142,'Lots'!$A$2:$B$101,2,FALSE),"LOT INCONNU"))</f>
        <v/>
      </c>
      <c r="O142" s="27">
        <f>IF(OR($A142="",$H142=""),"",$H142-Paramètres!$B$2)</f>
        <v/>
      </c>
      <c r="P142" s="28">
        <f>IF($A142="","",IFERROR(IF($B142="",1,0)+IF($C142="",1,0)+IF($D142="",1,0)+IF($E142="",1,0)+IF($F142="",1,0)+IF($G142="",1,0)+IF($H142="",1,0)+IF($I142="",1,0)+IF($J142="",1,0),0))</f>
        <v/>
      </c>
      <c r="Q142" s="28">
        <f>IF($A142="","",IF(COUNTIF('Interfaces'!$A$2:$A$201,$A142)&gt;1,"DOUBLON",""))</f>
        <v/>
      </c>
      <c r="R142" s="28">
        <f>IF($A142="","",IF($Q142="DOUBLON","DOUBLON",IF($G142="","SANS PROPRIÉTAIRE",IF($P142&gt;0,"INCOMPLÈTE",IF($J142="Bloquée","BLOQUÉE",IF($J142="Clôturée","OK",IF($H142&lt;Paramètres!$B$2,"EN RETARD",IF($H142&lt;=Paramètres!$B$2+Paramètres!$B$3,"À TRAITER","À VENIR"))))))))</f>
        <v/>
      </c>
    </row>
    <row r="143" ht="24" customHeight="1">
      <c r="A143" s="23" t="n"/>
      <c r="B143" s="23" t="n"/>
      <c r="C143" s="23" t="n"/>
      <c r="D143" s="24" t="n"/>
      <c r="E143" s="24" t="n"/>
      <c r="F143" s="24" t="n"/>
      <c r="G143" s="24" t="n"/>
      <c r="H143" s="35" t="n"/>
      <c r="I143" s="23" t="n"/>
      <c r="J143" s="23" t="n"/>
      <c r="K143" s="35" t="n"/>
      <c r="L143" s="24" t="n"/>
      <c r="M143" s="26">
        <f>IF($A143="","",IFERROR(VLOOKUP($B143,'Lots'!$A$2:$B$101,2,FALSE),"LOT INCONNU"))</f>
        <v/>
      </c>
      <c r="N143" s="26">
        <f>IF($A143="","",IFERROR(VLOOKUP($C143,'Lots'!$A$2:$B$101,2,FALSE),"LOT INCONNU"))</f>
        <v/>
      </c>
      <c r="O143" s="27">
        <f>IF(OR($A143="",$H143=""),"",$H143-Paramètres!$B$2)</f>
        <v/>
      </c>
      <c r="P143" s="28">
        <f>IF($A143="","",IFERROR(IF($B143="",1,0)+IF($C143="",1,0)+IF($D143="",1,0)+IF($E143="",1,0)+IF($F143="",1,0)+IF($G143="",1,0)+IF($H143="",1,0)+IF($I143="",1,0)+IF($J143="",1,0),0))</f>
        <v/>
      </c>
      <c r="Q143" s="28">
        <f>IF($A143="","",IF(COUNTIF('Interfaces'!$A$2:$A$201,$A143)&gt;1,"DOUBLON",""))</f>
        <v/>
      </c>
      <c r="R143" s="28">
        <f>IF($A143="","",IF($Q143="DOUBLON","DOUBLON",IF($G143="","SANS PROPRIÉTAIRE",IF($P143&gt;0,"INCOMPLÈTE",IF($J143="Bloquée","BLOQUÉE",IF($J143="Clôturée","OK",IF($H143&lt;Paramètres!$B$2,"EN RETARD",IF($H143&lt;=Paramètres!$B$2+Paramètres!$B$3,"À TRAITER","À VENIR"))))))))</f>
        <v/>
      </c>
    </row>
    <row r="144" ht="24" customHeight="1">
      <c r="A144" s="23" t="n"/>
      <c r="B144" s="23" t="n"/>
      <c r="C144" s="23" t="n"/>
      <c r="D144" s="24" t="n"/>
      <c r="E144" s="24" t="n"/>
      <c r="F144" s="24" t="n"/>
      <c r="G144" s="24" t="n"/>
      <c r="H144" s="35" t="n"/>
      <c r="I144" s="23" t="n"/>
      <c r="J144" s="23" t="n"/>
      <c r="K144" s="35" t="n"/>
      <c r="L144" s="24" t="n"/>
      <c r="M144" s="26">
        <f>IF($A144="","",IFERROR(VLOOKUP($B144,'Lots'!$A$2:$B$101,2,FALSE),"LOT INCONNU"))</f>
        <v/>
      </c>
      <c r="N144" s="26">
        <f>IF($A144="","",IFERROR(VLOOKUP($C144,'Lots'!$A$2:$B$101,2,FALSE),"LOT INCONNU"))</f>
        <v/>
      </c>
      <c r="O144" s="27">
        <f>IF(OR($A144="",$H144=""),"",$H144-Paramètres!$B$2)</f>
        <v/>
      </c>
      <c r="P144" s="28">
        <f>IF($A144="","",IFERROR(IF($B144="",1,0)+IF($C144="",1,0)+IF($D144="",1,0)+IF($E144="",1,0)+IF($F144="",1,0)+IF($G144="",1,0)+IF($H144="",1,0)+IF($I144="",1,0)+IF($J144="",1,0),0))</f>
        <v/>
      </c>
      <c r="Q144" s="28">
        <f>IF($A144="","",IF(COUNTIF('Interfaces'!$A$2:$A$201,$A144)&gt;1,"DOUBLON",""))</f>
        <v/>
      </c>
      <c r="R144" s="28">
        <f>IF($A144="","",IF($Q144="DOUBLON","DOUBLON",IF($G144="","SANS PROPRIÉTAIRE",IF($P144&gt;0,"INCOMPLÈTE",IF($J144="Bloquée","BLOQUÉE",IF($J144="Clôturée","OK",IF($H144&lt;Paramètres!$B$2,"EN RETARD",IF($H144&lt;=Paramètres!$B$2+Paramètres!$B$3,"À TRAITER","À VENIR"))))))))</f>
        <v/>
      </c>
    </row>
    <row r="145" ht="24" customHeight="1">
      <c r="A145" s="23" t="n"/>
      <c r="B145" s="23" t="n"/>
      <c r="C145" s="23" t="n"/>
      <c r="D145" s="24" t="n"/>
      <c r="E145" s="24" t="n"/>
      <c r="F145" s="24" t="n"/>
      <c r="G145" s="24" t="n"/>
      <c r="H145" s="35" t="n"/>
      <c r="I145" s="23" t="n"/>
      <c r="J145" s="23" t="n"/>
      <c r="K145" s="35" t="n"/>
      <c r="L145" s="24" t="n"/>
      <c r="M145" s="26">
        <f>IF($A145="","",IFERROR(VLOOKUP($B145,'Lots'!$A$2:$B$101,2,FALSE),"LOT INCONNU"))</f>
        <v/>
      </c>
      <c r="N145" s="26">
        <f>IF($A145="","",IFERROR(VLOOKUP($C145,'Lots'!$A$2:$B$101,2,FALSE),"LOT INCONNU"))</f>
        <v/>
      </c>
      <c r="O145" s="27">
        <f>IF(OR($A145="",$H145=""),"",$H145-Paramètres!$B$2)</f>
        <v/>
      </c>
      <c r="P145" s="28">
        <f>IF($A145="","",IFERROR(IF($B145="",1,0)+IF($C145="",1,0)+IF($D145="",1,0)+IF($E145="",1,0)+IF($F145="",1,0)+IF($G145="",1,0)+IF($H145="",1,0)+IF($I145="",1,0)+IF($J145="",1,0),0))</f>
        <v/>
      </c>
      <c r="Q145" s="28">
        <f>IF($A145="","",IF(COUNTIF('Interfaces'!$A$2:$A$201,$A145)&gt;1,"DOUBLON",""))</f>
        <v/>
      </c>
      <c r="R145" s="28">
        <f>IF($A145="","",IF($Q145="DOUBLON","DOUBLON",IF($G145="","SANS PROPRIÉTAIRE",IF($P145&gt;0,"INCOMPLÈTE",IF($J145="Bloquée","BLOQUÉE",IF($J145="Clôturée","OK",IF($H145&lt;Paramètres!$B$2,"EN RETARD",IF($H145&lt;=Paramètres!$B$2+Paramètres!$B$3,"À TRAITER","À VENIR"))))))))</f>
        <v/>
      </c>
    </row>
    <row r="146" ht="24" customHeight="1">
      <c r="A146" s="23" t="n"/>
      <c r="B146" s="23" t="n"/>
      <c r="C146" s="23" t="n"/>
      <c r="D146" s="24" t="n"/>
      <c r="E146" s="24" t="n"/>
      <c r="F146" s="24" t="n"/>
      <c r="G146" s="24" t="n"/>
      <c r="H146" s="35" t="n"/>
      <c r="I146" s="23" t="n"/>
      <c r="J146" s="23" t="n"/>
      <c r="K146" s="35" t="n"/>
      <c r="L146" s="24" t="n"/>
      <c r="M146" s="26">
        <f>IF($A146="","",IFERROR(VLOOKUP($B146,'Lots'!$A$2:$B$101,2,FALSE),"LOT INCONNU"))</f>
        <v/>
      </c>
      <c r="N146" s="26">
        <f>IF($A146="","",IFERROR(VLOOKUP($C146,'Lots'!$A$2:$B$101,2,FALSE),"LOT INCONNU"))</f>
        <v/>
      </c>
      <c r="O146" s="27">
        <f>IF(OR($A146="",$H146=""),"",$H146-Paramètres!$B$2)</f>
        <v/>
      </c>
      <c r="P146" s="28">
        <f>IF($A146="","",IFERROR(IF($B146="",1,0)+IF($C146="",1,0)+IF($D146="",1,0)+IF($E146="",1,0)+IF($F146="",1,0)+IF($G146="",1,0)+IF($H146="",1,0)+IF($I146="",1,0)+IF($J146="",1,0),0))</f>
        <v/>
      </c>
      <c r="Q146" s="28">
        <f>IF($A146="","",IF(COUNTIF('Interfaces'!$A$2:$A$201,$A146)&gt;1,"DOUBLON",""))</f>
        <v/>
      </c>
      <c r="R146" s="28">
        <f>IF($A146="","",IF($Q146="DOUBLON","DOUBLON",IF($G146="","SANS PROPRIÉTAIRE",IF($P146&gt;0,"INCOMPLÈTE",IF($J146="Bloquée","BLOQUÉE",IF($J146="Clôturée","OK",IF($H146&lt;Paramètres!$B$2,"EN RETARD",IF($H146&lt;=Paramètres!$B$2+Paramètres!$B$3,"À TRAITER","À VENIR"))))))))</f>
        <v/>
      </c>
    </row>
    <row r="147" ht="24" customHeight="1">
      <c r="A147" s="23" t="n"/>
      <c r="B147" s="23" t="n"/>
      <c r="C147" s="23" t="n"/>
      <c r="D147" s="24" t="n"/>
      <c r="E147" s="24" t="n"/>
      <c r="F147" s="24" t="n"/>
      <c r="G147" s="24" t="n"/>
      <c r="H147" s="35" t="n"/>
      <c r="I147" s="23" t="n"/>
      <c r="J147" s="23" t="n"/>
      <c r="K147" s="35" t="n"/>
      <c r="L147" s="24" t="n"/>
      <c r="M147" s="26">
        <f>IF($A147="","",IFERROR(VLOOKUP($B147,'Lots'!$A$2:$B$101,2,FALSE),"LOT INCONNU"))</f>
        <v/>
      </c>
      <c r="N147" s="26">
        <f>IF($A147="","",IFERROR(VLOOKUP($C147,'Lots'!$A$2:$B$101,2,FALSE),"LOT INCONNU"))</f>
        <v/>
      </c>
      <c r="O147" s="27">
        <f>IF(OR($A147="",$H147=""),"",$H147-Paramètres!$B$2)</f>
        <v/>
      </c>
      <c r="P147" s="28">
        <f>IF($A147="","",IFERROR(IF($B147="",1,0)+IF($C147="",1,0)+IF($D147="",1,0)+IF($E147="",1,0)+IF($F147="",1,0)+IF($G147="",1,0)+IF($H147="",1,0)+IF($I147="",1,0)+IF($J147="",1,0),0))</f>
        <v/>
      </c>
      <c r="Q147" s="28">
        <f>IF($A147="","",IF(COUNTIF('Interfaces'!$A$2:$A$201,$A147)&gt;1,"DOUBLON",""))</f>
        <v/>
      </c>
      <c r="R147" s="28">
        <f>IF($A147="","",IF($Q147="DOUBLON","DOUBLON",IF($G147="","SANS PROPRIÉTAIRE",IF($P147&gt;0,"INCOMPLÈTE",IF($J147="Bloquée","BLOQUÉE",IF($J147="Clôturée","OK",IF($H147&lt;Paramètres!$B$2,"EN RETARD",IF($H147&lt;=Paramètres!$B$2+Paramètres!$B$3,"À TRAITER","À VENIR"))))))))</f>
        <v/>
      </c>
    </row>
    <row r="148" ht="24" customHeight="1">
      <c r="A148" s="23" t="n"/>
      <c r="B148" s="23" t="n"/>
      <c r="C148" s="23" t="n"/>
      <c r="D148" s="24" t="n"/>
      <c r="E148" s="24" t="n"/>
      <c r="F148" s="24" t="n"/>
      <c r="G148" s="24" t="n"/>
      <c r="H148" s="35" t="n"/>
      <c r="I148" s="23" t="n"/>
      <c r="J148" s="23" t="n"/>
      <c r="K148" s="35" t="n"/>
      <c r="L148" s="24" t="n"/>
      <c r="M148" s="26">
        <f>IF($A148="","",IFERROR(VLOOKUP($B148,'Lots'!$A$2:$B$101,2,FALSE),"LOT INCONNU"))</f>
        <v/>
      </c>
      <c r="N148" s="26">
        <f>IF($A148="","",IFERROR(VLOOKUP($C148,'Lots'!$A$2:$B$101,2,FALSE),"LOT INCONNU"))</f>
        <v/>
      </c>
      <c r="O148" s="27">
        <f>IF(OR($A148="",$H148=""),"",$H148-Paramètres!$B$2)</f>
        <v/>
      </c>
      <c r="P148" s="28">
        <f>IF($A148="","",IFERROR(IF($B148="",1,0)+IF($C148="",1,0)+IF($D148="",1,0)+IF($E148="",1,0)+IF($F148="",1,0)+IF($G148="",1,0)+IF($H148="",1,0)+IF($I148="",1,0)+IF($J148="",1,0),0))</f>
        <v/>
      </c>
      <c r="Q148" s="28">
        <f>IF($A148="","",IF(COUNTIF('Interfaces'!$A$2:$A$201,$A148)&gt;1,"DOUBLON",""))</f>
        <v/>
      </c>
      <c r="R148" s="28">
        <f>IF($A148="","",IF($Q148="DOUBLON","DOUBLON",IF($G148="","SANS PROPRIÉTAIRE",IF($P148&gt;0,"INCOMPLÈTE",IF($J148="Bloquée","BLOQUÉE",IF($J148="Clôturée","OK",IF($H148&lt;Paramètres!$B$2,"EN RETARD",IF($H148&lt;=Paramètres!$B$2+Paramètres!$B$3,"À TRAITER","À VENIR"))))))))</f>
        <v/>
      </c>
    </row>
    <row r="149" ht="24" customHeight="1">
      <c r="A149" s="23" t="n"/>
      <c r="B149" s="23" t="n"/>
      <c r="C149" s="23" t="n"/>
      <c r="D149" s="24" t="n"/>
      <c r="E149" s="24" t="n"/>
      <c r="F149" s="24" t="n"/>
      <c r="G149" s="24" t="n"/>
      <c r="H149" s="35" t="n"/>
      <c r="I149" s="23" t="n"/>
      <c r="J149" s="23" t="n"/>
      <c r="K149" s="35" t="n"/>
      <c r="L149" s="24" t="n"/>
      <c r="M149" s="26">
        <f>IF($A149="","",IFERROR(VLOOKUP($B149,'Lots'!$A$2:$B$101,2,FALSE),"LOT INCONNU"))</f>
        <v/>
      </c>
      <c r="N149" s="26">
        <f>IF($A149="","",IFERROR(VLOOKUP($C149,'Lots'!$A$2:$B$101,2,FALSE),"LOT INCONNU"))</f>
        <v/>
      </c>
      <c r="O149" s="27">
        <f>IF(OR($A149="",$H149=""),"",$H149-Paramètres!$B$2)</f>
        <v/>
      </c>
      <c r="P149" s="28">
        <f>IF($A149="","",IFERROR(IF($B149="",1,0)+IF($C149="",1,0)+IF($D149="",1,0)+IF($E149="",1,0)+IF($F149="",1,0)+IF($G149="",1,0)+IF($H149="",1,0)+IF($I149="",1,0)+IF($J149="",1,0),0))</f>
        <v/>
      </c>
      <c r="Q149" s="28">
        <f>IF($A149="","",IF(COUNTIF('Interfaces'!$A$2:$A$201,$A149)&gt;1,"DOUBLON",""))</f>
        <v/>
      </c>
      <c r="R149" s="28">
        <f>IF($A149="","",IF($Q149="DOUBLON","DOUBLON",IF($G149="","SANS PROPRIÉTAIRE",IF($P149&gt;0,"INCOMPLÈTE",IF($J149="Bloquée","BLOQUÉE",IF($J149="Clôturée","OK",IF($H149&lt;Paramètres!$B$2,"EN RETARD",IF($H149&lt;=Paramètres!$B$2+Paramètres!$B$3,"À TRAITER","À VENIR"))))))))</f>
        <v/>
      </c>
    </row>
    <row r="150" ht="24" customHeight="1">
      <c r="A150" s="23" t="n"/>
      <c r="B150" s="23" t="n"/>
      <c r="C150" s="23" t="n"/>
      <c r="D150" s="24" t="n"/>
      <c r="E150" s="24" t="n"/>
      <c r="F150" s="24" t="n"/>
      <c r="G150" s="24" t="n"/>
      <c r="H150" s="35" t="n"/>
      <c r="I150" s="23" t="n"/>
      <c r="J150" s="23" t="n"/>
      <c r="K150" s="35" t="n"/>
      <c r="L150" s="24" t="n"/>
      <c r="M150" s="26">
        <f>IF($A150="","",IFERROR(VLOOKUP($B150,'Lots'!$A$2:$B$101,2,FALSE),"LOT INCONNU"))</f>
        <v/>
      </c>
      <c r="N150" s="26">
        <f>IF($A150="","",IFERROR(VLOOKUP($C150,'Lots'!$A$2:$B$101,2,FALSE),"LOT INCONNU"))</f>
        <v/>
      </c>
      <c r="O150" s="27">
        <f>IF(OR($A150="",$H150=""),"",$H150-Paramètres!$B$2)</f>
        <v/>
      </c>
      <c r="P150" s="28">
        <f>IF($A150="","",IFERROR(IF($B150="",1,0)+IF($C150="",1,0)+IF($D150="",1,0)+IF($E150="",1,0)+IF($F150="",1,0)+IF($G150="",1,0)+IF($H150="",1,0)+IF($I150="",1,0)+IF($J150="",1,0),0))</f>
        <v/>
      </c>
      <c r="Q150" s="28">
        <f>IF($A150="","",IF(COUNTIF('Interfaces'!$A$2:$A$201,$A150)&gt;1,"DOUBLON",""))</f>
        <v/>
      </c>
      <c r="R150" s="28">
        <f>IF($A150="","",IF($Q150="DOUBLON","DOUBLON",IF($G150="","SANS PROPRIÉTAIRE",IF($P150&gt;0,"INCOMPLÈTE",IF($J150="Bloquée","BLOQUÉE",IF($J150="Clôturée","OK",IF($H150&lt;Paramètres!$B$2,"EN RETARD",IF($H150&lt;=Paramètres!$B$2+Paramètres!$B$3,"À TRAITER","À VENIR"))))))))</f>
        <v/>
      </c>
    </row>
    <row r="151" ht="24" customHeight="1">
      <c r="A151" s="23" t="n"/>
      <c r="B151" s="23" t="n"/>
      <c r="C151" s="23" t="n"/>
      <c r="D151" s="24" t="n"/>
      <c r="E151" s="24" t="n"/>
      <c r="F151" s="24" t="n"/>
      <c r="G151" s="24" t="n"/>
      <c r="H151" s="35" t="n"/>
      <c r="I151" s="23" t="n"/>
      <c r="J151" s="23" t="n"/>
      <c r="K151" s="35" t="n"/>
      <c r="L151" s="24" t="n"/>
      <c r="M151" s="26">
        <f>IF($A151="","",IFERROR(VLOOKUP($B151,'Lots'!$A$2:$B$101,2,FALSE),"LOT INCONNU"))</f>
        <v/>
      </c>
      <c r="N151" s="26">
        <f>IF($A151="","",IFERROR(VLOOKUP($C151,'Lots'!$A$2:$B$101,2,FALSE),"LOT INCONNU"))</f>
        <v/>
      </c>
      <c r="O151" s="27">
        <f>IF(OR($A151="",$H151=""),"",$H151-Paramètres!$B$2)</f>
        <v/>
      </c>
      <c r="P151" s="28">
        <f>IF($A151="","",IFERROR(IF($B151="",1,0)+IF($C151="",1,0)+IF($D151="",1,0)+IF($E151="",1,0)+IF($F151="",1,0)+IF($G151="",1,0)+IF($H151="",1,0)+IF($I151="",1,0)+IF($J151="",1,0),0))</f>
        <v/>
      </c>
      <c r="Q151" s="28">
        <f>IF($A151="","",IF(COUNTIF('Interfaces'!$A$2:$A$201,$A151)&gt;1,"DOUBLON",""))</f>
        <v/>
      </c>
      <c r="R151" s="28">
        <f>IF($A151="","",IF($Q151="DOUBLON","DOUBLON",IF($G151="","SANS PROPRIÉTAIRE",IF($P151&gt;0,"INCOMPLÈTE",IF($J151="Bloquée","BLOQUÉE",IF($J151="Clôturée","OK",IF($H151&lt;Paramètres!$B$2,"EN RETARD",IF($H151&lt;=Paramètres!$B$2+Paramètres!$B$3,"À TRAITER","À VENIR"))))))))</f>
        <v/>
      </c>
    </row>
    <row r="152" ht="24" customHeight="1">
      <c r="A152" s="23" t="n"/>
      <c r="B152" s="23" t="n"/>
      <c r="C152" s="23" t="n"/>
      <c r="D152" s="24" t="n"/>
      <c r="E152" s="24" t="n"/>
      <c r="F152" s="24" t="n"/>
      <c r="G152" s="24" t="n"/>
      <c r="H152" s="35" t="n"/>
      <c r="I152" s="23" t="n"/>
      <c r="J152" s="23" t="n"/>
      <c r="K152" s="35" t="n"/>
      <c r="L152" s="24" t="n"/>
      <c r="M152" s="26">
        <f>IF($A152="","",IFERROR(VLOOKUP($B152,'Lots'!$A$2:$B$101,2,FALSE),"LOT INCONNU"))</f>
        <v/>
      </c>
      <c r="N152" s="26">
        <f>IF($A152="","",IFERROR(VLOOKUP($C152,'Lots'!$A$2:$B$101,2,FALSE),"LOT INCONNU"))</f>
        <v/>
      </c>
      <c r="O152" s="27">
        <f>IF(OR($A152="",$H152=""),"",$H152-Paramètres!$B$2)</f>
        <v/>
      </c>
      <c r="P152" s="28">
        <f>IF($A152="","",IFERROR(IF($B152="",1,0)+IF($C152="",1,0)+IF($D152="",1,0)+IF($E152="",1,0)+IF($F152="",1,0)+IF($G152="",1,0)+IF($H152="",1,0)+IF($I152="",1,0)+IF($J152="",1,0),0))</f>
        <v/>
      </c>
      <c r="Q152" s="28">
        <f>IF($A152="","",IF(COUNTIF('Interfaces'!$A$2:$A$201,$A152)&gt;1,"DOUBLON",""))</f>
        <v/>
      </c>
      <c r="R152" s="28">
        <f>IF($A152="","",IF($Q152="DOUBLON","DOUBLON",IF($G152="","SANS PROPRIÉTAIRE",IF($P152&gt;0,"INCOMPLÈTE",IF($J152="Bloquée","BLOQUÉE",IF($J152="Clôturée","OK",IF($H152&lt;Paramètres!$B$2,"EN RETARD",IF($H152&lt;=Paramètres!$B$2+Paramètres!$B$3,"À TRAITER","À VENIR"))))))))</f>
        <v/>
      </c>
    </row>
    <row r="153" ht="24" customHeight="1">
      <c r="A153" s="23" t="n"/>
      <c r="B153" s="23" t="n"/>
      <c r="C153" s="23" t="n"/>
      <c r="D153" s="24" t="n"/>
      <c r="E153" s="24" t="n"/>
      <c r="F153" s="24" t="n"/>
      <c r="G153" s="24" t="n"/>
      <c r="H153" s="35" t="n"/>
      <c r="I153" s="23" t="n"/>
      <c r="J153" s="23" t="n"/>
      <c r="K153" s="35" t="n"/>
      <c r="L153" s="24" t="n"/>
      <c r="M153" s="26">
        <f>IF($A153="","",IFERROR(VLOOKUP($B153,'Lots'!$A$2:$B$101,2,FALSE),"LOT INCONNU"))</f>
        <v/>
      </c>
      <c r="N153" s="26">
        <f>IF($A153="","",IFERROR(VLOOKUP($C153,'Lots'!$A$2:$B$101,2,FALSE),"LOT INCONNU"))</f>
        <v/>
      </c>
      <c r="O153" s="27">
        <f>IF(OR($A153="",$H153=""),"",$H153-Paramètres!$B$2)</f>
        <v/>
      </c>
      <c r="P153" s="28">
        <f>IF($A153="","",IFERROR(IF($B153="",1,0)+IF($C153="",1,0)+IF($D153="",1,0)+IF($E153="",1,0)+IF($F153="",1,0)+IF($G153="",1,0)+IF($H153="",1,0)+IF($I153="",1,0)+IF($J153="",1,0),0))</f>
        <v/>
      </c>
      <c r="Q153" s="28">
        <f>IF($A153="","",IF(COUNTIF('Interfaces'!$A$2:$A$201,$A153)&gt;1,"DOUBLON",""))</f>
        <v/>
      </c>
      <c r="R153" s="28">
        <f>IF($A153="","",IF($Q153="DOUBLON","DOUBLON",IF($G153="","SANS PROPRIÉTAIRE",IF($P153&gt;0,"INCOMPLÈTE",IF($J153="Bloquée","BLOQUÉE",IF($J153="Clôturée","OK",IF($H153&lt;Paramètres!$B$2,"EN RETARD",IF($H153&lt;=Paramètres!$B$2+Paramètres!$B$3,"À TRAITER","À VENIR"))))))))</f>
        <v/>
      </c>
    </row>
    <row r="154" ht="24" customHeight="1">
      <c r="A154" s="23" t="n"/>
      <c r="B154" s="23" t="n"/>
      <c r="C154" s="23" t="n"/>
      <c r="D154" s="24" t="n"/>
      <c r="E154" s="24" t="n"/>
      <c r="F154" s="24" t="n"/>
      <c r="G154" s="24" t="n"/>
      <c r="H154" s="35" t="n"/>
      <c r="I154" s="23" t="n"/>
      <c r="J154" s="23" t="n"/>
      <c r="K154" s="35" t="n"/>
      <c r="L154" s="24" t="n"/>
      <c r="M154" s="26">
        <f>IF($A154="","",IFERROR(VLOOKUP($B154,'Lots'!$A$2:$B$101,2,FALSE),"LOT INCONNU"))</f>
        <v/>
      </c>
      <c r="N154" s="26">
        <f>IF($A154="","",IFERROR(VLOOKUP($C154,'Lots'!$A$2:$B$101,2,FALSE),"LOT INCONNU"))</f>
        <v/>
      </c>
      <c r="O154" s="27">
        <f>IF(OR($A154="",$H154=""),"",$H154-Paramètres!$B$2)</f>
        <v/>
      </c>
      <c r="P154" s="28">
        <f>IF($A154="","",IFERROR(IF($B154="",1,0)+IF($C154="",1,0)+IF($D154="",1,0)+IF($E154="",1,0)+IF($F154="",1,0)+IF($G154="",1,0)+IF($H154="",1,0)+IF($I154="",1,0)+IF($J154="",1,0),0))</f>
        <v/>
      </c>
      <c r="Q154" s="28">
        <f>IF($A154="","",IF(COUNTIF('Interfaces'!$A$2:$A$201,$A154)&gt;1,"DOUBLON",""))</f>
        <v/>
      </c>
      <c r="R154" s="28">
        <f>IF($A154="","",IF($Q154="DOUBLON","DOUBLON",IF($G154="","SANS PROPRIÉTAIRE",IF($P154&gt;0,"INCOMPLÈTE",IF($J154="Bloquée","BLOQUÉE",IF($J154="Clôturée","OK",IF($H154&lt;Paramètres!$B$2,"EN RETARD",IF($H154&lt;=Paramètres!$B$2+Paramètres!$B$3,"À TRAITER","À VENIR"))))))))</f>
        <v/>
      </c>
    </row>
    <row r="155" ht="24" customHeight="1">
      <c r="A155" s="23" t="n"/>
      <c r="B155" s="23" t="n"/>
      <c r="C155" s="23" t="n"/>
      <c r="D155" s="24" t="n"/>
      <c r="E155" s="24" t="n"/>
      <c r="F155" s="24" t="n"/>
      <c r="G155" s="24" t="n"/>
      <c r="H155" s="35" t="n"/>
      <c r="I155" s="23" t="n"/>
      <c r="J155" s="23" t="n"/>
      <c r="K155" s="35" t="n"/>
      <c r="L155" s="24" t="n"/>
      <c r="M155" s="26">
        <f>IF($A155="","",IFERROR(VLOOKUP($B155,'Lots'!$A$2:$B$101,2,FALSE),"LOT INCONNU"))</f>
        <v/>
      </c>
      <c r="N155" s="26">
        <f>IF($A155="","",IFERROR(VLOOKUP($C155,'Lots'!$A$2:$B$101,2,FALSE),"LOT INCONNU"))</f>
        <v/>
      </c>
      <c r="O155" s="27">
        <f>IF(OR($A155="",$H155=""),"",$H155-Paramètres!$B$2)</f>
        <v/>
      </c>
      <c r="P155" s="28">
        <f>IF($A155="","",IFERROR(IF($B155="",1,0)+IF($C155="",1,0)+IF($D155="",1,0)+IF($E155="",1,0)+IF($F155="",1,0)+IF($G155="",1,0)+IF($H155="",1,0)+IF($I155="",1,0)+IF($J155="",1,0),0))</f>
        <v/>
      </c>
      <c r="Q155" s="28">
        <f>IF($A155="","",IF(COUNTIF('Interfaces'!$A$2:$A$201,$A155)&gt;1,"DOUBLON",""))</f>
        <v/>
      </c>
      <c r="R155" s="28">
        <f>IF($A155="","",IF($Q155="DOUBLON","DOUBLON",IF($G155="","SANS PROPRIÉTAIRE",IF($P155&gt;0,"INCOMPLÈTE",IF($J155="Bloquée","BLOQUÉE",IF($J155="Clôturée","OK",IF($H155&lt;Paramètres!$B$2,"EN RETARD",IF($H155&lt;=Paramètres!$B$2+Paramètres!$B$3,"À TRAITER","À VENIR"))))))))</f>
        <v/>
      </c>
    </row>
    <row r="156" ht="24" customHeight="1">
      <c r="A156" s="23" t="n"/>
      <c r="B156" s="23" t="n"/>
      <c r="C156" s="23" t="n"/>
      <c r="D156" s="24" t="n"/>
      <c r="E156" s="24" t="n"/>
      <c r="F156" s="24" t="n"/>
      <c r="G156" s="24" t="n"/>
      <c r="H156" s="35" t="n"/>
      <c r="I156" s="23" t="n"/>
      <c r="J156" s="23" t="n"/>
      <c r="K156" s="35" t="n"/>
      <c r="L156" s="24" t="n"/>
      <c r="M156" s="26">
        <f>IF($A156="","",IFERROR(VLOOKUP($B156,'Lots'!$A$2:$B$101,2,FALSE),"LOT INCONNU"))</f>
        <v/>
      </c>
      <c r="N156" s="26">
        <f>IF($A156="","",IFERROR(VLOOKUP($C156,'Lots'!$A$2:$B$101,2,FALSE),"LOT INCONNU"))</f>
        <v/>
      </c>
      <c r="O156" s="27">
        <f>IF(OR($A156="",$H156=""),"",$H156-Paramètres!$B$2)</f>
        <v/>
      </c>
      <c r="P156" s="28">
        <f>IF($A156="","",IFERROR(IF($B156="",1,0)+IF($C156="",1,0)+IF($D156="",1,0)+IF($E156="",1,0)+IF($F156="",1,0)+IF($G156="",1,0)+IF($H156="",1,0)+IF($I156="",1,0)+IF($J156="",1,0),0))</f>
        <v/>
      </c>
      <c r="Q156" s="28">
        <f>IF($A156="","",IF(COUNTIF('Interfaces'!$A$2:$A$201,$A156)&gt;1,"DOUBLON",""))</f>
        <v/>
      </c>
      <c r="R156" s="28">
        <f>IF($A156="","",IF($Q156="DOUBLON","DOUBLON",IF($G156="","SANS PROPRIÉTAIRE",IF($P156&gt;0,"INCOMPLÈTE",IF($J156="Bloquée","BLOQUÉE",IF($J156="Clôturée","OK",IF($H156&lt;Paramètres!$B$2,"EN RETARD",IF($H156&lt;=Paramètres!$B$2+Paramètres!$B$3,"À TRAITER","À VENIR"))))))))</f>
        <v/>
      </c>
    </row>
    <row r="157" ht="24" customHeight="1">
      <c r="A157" s="23" t="n"/>
      <c r="B157" s="23" t="n"/>
      <c r="C157" s="23" t="n"/>
      <c r="D157" s="24" t="n"/>
      <c r="E157" s="24" t="n"/>
      <c r="F157" s="24" t="n"/>
      <c r="G157" s="24" t="n"/>
      <c r="H157" s="35" t="n"/>
      <c r="I157" s="23" t="n"/>
      <c r="J157" s="23" t="n"/>
      <c r="K157" s="35" t="n"/>
      <c r="L157" s="24" t="n"/>
      <c r="M157" s="26">
        <f>IF($A157="","",IFERROR(VLOOKUP($B157,'Lots'!$A$2:$B$101,2,FALSE),"LOT INCONNU"))</f>
        <v/>
      </c>
      <c r="N157" s="26">
        <f>IF($A157="","",IFERROR(VLOOKUP($C157,'Lots'!$A$2:$B$101,2,FALSE),"LOT INCONNU"))</f>
        <v/>
      </c>
      <c r="O157" s="27">
        <f>IF(OR($A157="",$H157=""),"",$H157-Paramètres!$B$2)</f>
        <v/>
      </c>
      <c r="P157" s="28">
        <f>IF($A157="","",IFERROR(IF($B157="",1,0)+IF($C157="",1,0)+IF($D157="",1,0)+IF($E157="",1,0)+IF($F157="",1,0)+IF($G157="",1,0)+IF($H157="",1,0)+IF($I157="",1,0)+IF($J157="",1,0),0))</f>
        <v/>
      </c>
      <c r="Q157" s="28">
        <f>IF($A157="","",IF(COUNTIF('Interfaces'!$A$2:$A$201,$A157)&gt;1,"DOUBLON",""))</f>
        <v/>
      </c>
      <c r="R157" s="28">
        <f>IF($A157="","",IF($Q157="DOUBLON","DOUBLON",IF($G157="","SANS PROPRIÉTAIRE",IF($P157&gt;0,"INCOMPLÈTE",IF($J157="Bloquée","BLOQUÉE",IF($J157="Clôturée","OK",IF($H157&lt;Paramètres!$B$2,"EN RETARD",IF($H157&lt;=Paramètres!$B$2+Paramètres!$B$3,"À TRAITER","À VENIR"))))))))</f>
        <v/>
      </c>
    </row>
    <row r="158" ht="24" customHeight="1">
      <c r="A158" s="23" t="n"/>
      <c r="B158" s="23" t="n"/>
      <c r="C158" s="23" t="n"/>
      <c r="D158" s="24" t="n"/>
      <c r="E158" s="24" t="n"/>
      <c r="F158" s="24" t="n"/>
      <c r="G158" s="24" t="n"/>
      <c r="H158" s="35" t="n"/>
      <c r="I158" s="23" t="n"/>
      <c r="J158" s="23" t="n"/>
      <c r="K158" s="35" t="n"/>
      <c r="L158" s="24" t="n"/>
      <c r="M158" s="26">
        <f>IF($A158="","",IFERROR(VLOOKUP($B158,'Lots'!$A$2:$B$101,2,FALSE),"LOT INCONNU"))</f>
        <v/>
      </c>
      <c r="N158" s="26">
        <f>IF($A158="","",IFERROR(VLOOKUP($C158,'Lots'!$A$2:$B$101,2,FALSE),"LOT INCONNU"))</f>
        <v/>
      </c>
      <c r="O158" s="27">
        <f>IF(OR($A158="",$H158=""),"",$H158-Paramètres!$B$2)</f>
        <v/>
      </c>
      <c r="P158" s="28">
        <f>IF($A158="","",IFERROR(IF($B158="",1,0)+IF($C158="",1,0)+IF($D158="",1,0)+IF($E158="",1,0)+IF($F158="",1,0)+IF($G158="",1,0)+IF($H158="",1,0)+IF($I158="",1,0)+IF($J158="",1,0),0))</f>
        <v/>
      </c>
      <c r="Q158" s="28">
        <f>IF($A158="","",IF(COUNTIF('Interfaces'!$A$2:$A$201,$A158)&gt;1,"DOUBLON",""))</f>
        <v/>
      </c>
      <c r="R158" s="28">
        <f>IF($A158="","",IF($Q158="DOUBLON","DOUBLON",IF($G158="","SANS PROPRIÉTAIRE",IF($P158&gt;0,"INCOMPLÈTE",IF($J158="Bloquée","BLOQUÉE",IF($J158="Clôturée","OK",IF($H158&lt;Paramètres!$B$2,"EN RETARD",IF($H158&lt;=Paramètres!$B$2+Paramètres!$B$3,"À TRAITER","À VENIR"))))))))</f>
        <v/>
      </c>
    </row>
    <row r="159" ht="24" customHeight="1">
      <c r="A159" s="23" t="n"/>
      <c r="B159" s="23" t="n"/>
      <c r="C159" s="23" t="n"/>
      <c r="D159" s="24" t="n"/>
      <c r="E159" s="24" t="n"/>
      <c r="F159" s="24" t="n"/>
      <c r="G159" s="24" t="n"/>
      <c r="H159" s="35" t="n"/>
      <c r="I159" s="23" t="n"/>
      <c r="J159" s="23" t="n"/>
      <c r="K159" s="35" t="n"/>
      <c r="L159" s="24" t="n"/>
      <c r="M159" s="26">
        <f>IF($A159="","",IFERROR(VLOOKUP($B159,'Lots'!$A$2:$B$101,2,FALSE),"LOT INCONNU"))</f>
        <v/>
      </c>
      <c r="N159" s="26">
        <f>IF($A159="","",IFERROR(VLOOKUP($C159,'Lots'!$A$2:$B$101,2,FALSE),"LOT INCONNU"))</f>
        <v/>
      </c>
      <c r="O159" s="27">
        <f>IF(OR($A159="",$H159=""),"",$H159-Paramètres!$B$2)</f>
        <v/>
      </c>
      <c r="P159" s="28">
        <f>IF($A159="","",IFERROR(IF($B159="",1,0)+IF($C159="",1,0)+IF($D159="",1,0)+IF($E159="",1,0)+IF($F159="",1,0)+IF($G159="",1,0)+IF($H159="",1,0)+IF($I159="",1,0)+IF($J159="",1,0),0))</f>
        <v/>
      </c>
      <c r="Q159" s="28">
        <f>IF($A159="","",IF(COUNTIF('Interfaces'!$A$2:$A$201,$A159)&gt;1,"DOUBLON",""))</f>
        <v/>
      </c>
      <c r="R159" s="28">
        <f>IF($A159="","",IF($Q159="DOUBLON","DOUBLON",IF($G159="","SANS PROPRIÉTAIRE",IF($P159&gt;0,"INCOMPLÈTE",IF($J159="Bloquée","BLOQUÉE",IF($J159="Clôturée","OK",IF($H159&lt;Paramètres!$B$2,"EN RETARD",IF($H159&lt;=Paramètres!$B$2+Paramètres!$B$3,"À TRAITER","À VENIR"))))))))</f>
        <v/>
      </c>
    </row>
    <row r="160" ht="24" customHeight="1">
      <c r="A160" s="23" t="n"/>
      <c r="B160" s="23" t="n"/>
      <c r="C160" s="23" t="n"/>
      <c r="D160" s="24" t="n"/>
      <c r="E160" s="24" t="n"/>
      <c r="F160" s="24" t="n"/>
      <c r="G160" s="24" t="n"/>
      <c r="H160" s="35" t="n"/>
      <c r="I160" s="23" t="n"/>
      <c r="J160" s="23" t="n"/>
      <c r="K160" s="35" t="n"/>
      <c r="L160" s="24" t="n"/>
      <c r="M160" s="26">
        <f>IF($A160="","",IFERROR(VLOOKUP($B160,'Lots'!$A$2:$B$101,2,FALSE),"LOT INCONNU"))</f>
        <v/>
      </c>
      <c r="N160" s="26">
        <f>IF($A160="","",IFERROR(VLOOKUP($C160,'Lots'!$A$2:$B$101,2,FALSE),"LOT INCONNU"))</f>
        <v/>
      </c>
      <c r="O160" s="27">
        <f>IF(OR($A160="",$H160=""),"",$H160-Paramètres!$B$2)</f>
        <v/>
      </c>
      <c r="P160" s="28">
        <f>IF($A160="","",IFERROR(IF($B160="",1,0)+IF($C160="",1,0)+IF($D160="",1,0)+IF($E160="",1,0)+IF($F160="",1,0)+IF($G160="",1,0)+IF($H160="",1,0)+IF($I160="",1,0)+IF($J160="",1,0),0))</f>
        <v/>
      </c>
      <c r="Q160" s="28">
        <f>IF($A160="","",IF(COUNTIF('Interfaces'!$A$2:$A$201,$A160)&gt;1,"DOUBLON",""))</f>
        <v/>
      </c>
      <c r="R160" s="28">
        <f>IF($A160="","",IF($Q160="DOUBLON","DOUBLON",IF($G160="","SANS PROPRIÉTAIRE",IF($P160&gt;0,"INCOMPLÈTE",IF($J160="Bloquée","BLOQUÉE",IF($J160="Clôturée","OK",IF($H160&lt;Paramètres!$B$2,"EN RETARD",IF($H160&lt;=Paramètres!$B$2+Paramètres!$B$3,"À TRAITER","À VENIR"))))))))</f>
        <v/>
      </c>
    </row>
    <row r="161" ht="24" customHeight="1">
      <c r="A161" s="23" t="n"/>
      <c r="B161" s="23" t="n"/>
      <c r="C161" s="23" t="n"/>
      <c r="D161" s="24" t="n"/>
      <c r="E161" s="24" t="n"/>
      <c r="F161" s="24" t="n"/>
      <c r="G161" s="24" t="n"/>
      <c r="H161" s="35" t="n"/>
      <c r="I161" s="23" t="n"/>
      <c r="J161" s="23" t="n"/>
      <c r="K161" s="35" t="n"/>
      <c r="L161" s="24" t="n"/>
      <c r="M161" s="26">
        <f>IF($A161="","",IFERROR(VLOOKUP($B161,'Lots'!$A$2:$B$101,2,FALSE),"LOT INCONNU"))</f>
        <v/>
      </c>
      <c r="N161" s="26">
        <f>IF($A161="","",IFERROR(VLOOKUP($C161,'Lots'!$A$2:$B$101,2,FALSE),"LOT INCONNU"))</f>
        <v/>
      </c>
      <c r="O161" s="27">
        <f>IF(OR($A161="",$H161=""),"",$H161-Paramètres!$B$2)</f>
        <v/>
      </c>
      <c r="P161" s="28">
        <f>IF($A161="","",IFERROR(IF($B161="",1,0)+IF($C161="",1,0)+IF($D161="",1,0)+IF($E161="",1,0)+IF($F161="",1,0)+IF($G161="",1,0)+IF($H161="",1,0)+IF($I161="",1,0)+IF($J161="",1,0),0))</f>
        <v/>
      </c>
      <c r="Q161" s="28">
        <f>IF($A161="","",IF(COUNTIF('Interfaces'!$A$2:$A$201,$A161)&gt;1,"DOUBLON",""))</f>
        <v/>
      </c>
      <c r="R161" s="28">
        <f>IF($A161="","",IF($Q161="DOUBLON","DOUBLON",IF($G161="","SANS PROPRIÉTAIRE",IF($P161&gt;0,"INCOMPLÈTE",IF($J161="Bloquée","BLOQUÉE",IF($J161="Clôturée","OK",IF($H161&lt;Paramètres!$B$2,"EN RETARD",IF($H161&lt;=Paramètres!$B$2+Paramètres!$B$3,"À TRAITER","À VENIR"))))))))</f>
        <v/>
      </c>
    </row>
    <row r="162" ht="24" customHeight="1">
      <c r="A162" s="23" t="n"/>
      <c r="B162" s="23" t="n"/>
      <c r="C162" s="23" t="n"/>
      <c r="D162" s="24" t="n"/>
      <c r="E162" s="24" t="n"/>
      <c r="F162" s="24" t="n"/>
      <c r="G162" s="24" t="n"/>
      <c r="H162" s="35" t="n"/>
      <c r="I162" s="23" t="n"/>
      <c r="J162" s="23" t="n"/>
      <c r="K162" s="35" t="n"/>
      <c r="L162" s="24" t="n"/>
      <c r="M162" s="26">
        <f>IF($A162="","",IFERROR(VLOOKUP($B162,'Lots'!$A$2:$B$101,2,FALSE),"LOT INCONNU"))</f>
        <v/>
      </c>
      <c r="N162" s="26">
        <f>IF($A162="","",IFERROR(VLOOKUP($C162,'Lots'!$A$2:$B$101,2,FALSE),"LOT INCONNU"))</f>
        <v/>
      </c>
      <c r="O162" s="27">
        <f>IF(OR($A162="",$H162=""),"",$H162-Paramètres!$B$2)</f>
        <v/>
      </c>
      <c r="P162" s="28">
        <f>IF($A162="","",IFERROR(IF($B162="",1,0)+IF($C162="",1,0)+IF($D162="",1,0)+IF($E162="",1,0)+IF($F162="",1,0)+IF($G162="",1,0)+IF($H162="",1,0)+IF($I162="",1,0)+IF($J162="",1,0),0))</f>
        <v/>
      </c>
      <c r="Q162" s="28">
        <f>IF($A162="","",IF(COUNTIF('Interfaces'!$A$2:$A$201,$A162)&gt;1,"DOUBLON",""))</f>
        <v/>
      </c>
      <c r="R162" s="28">
        <f>IF($A162="","",IF($Q162="DOUBLON","DOUBLON",IF($G162="","SANS PROPRIÉTAIRE",IF($P162&gt;0,"INCOMPLÈTE",IF($J162="Bloquée","BLOQUÉE",IF($J162="Clôturée","OK",IF($H162&lt;Paramètres!$B$2,"EN RETARD",IF($H162&lt;=Paramètres!$B$2+Paramètres!$B$3,"À TRAITER","À VENIR"))))))))</f>
        <v/>
      </c>
    </row>
    <row r="163" ht="24" customHeight="1">
      <c r="A163" s="23" t="n"/>
      <c r="B163" s="23" t="n"/>
      <c r="C163" s="23" t="n"/>
      <c r="D163" s="24" t="n"/>
      <c r="E163" s="24" t="n"/>
      <c r="F163" s="24" t="n"/>
      <c r="G163" s="24" t="n"/>
      <c r="H163" s="35" t="n"/>
      <c r="I163" s="23" t="n"/>
      <c r="J163" s="23" t="n"/>
      <c r="K163" s="35" t="n"/>
      <c r="L163" s="24" t="n"/>
      <c r="M163" s="26">
        <f>IF($A163="","",IFERROR(VLOOKUP($B163,'Lots'!$A$2:$B$101,2,FALSE),"LOT INCONNU"))</f>
        <v/>
      </c>
      <c r="N163" s="26">
        <f>IF($A163="","",IFERROR(VLOOKUP($C163,'Lots'!$A$2:$B$101,2,FALSE),"LOT INCONNU"))</f>
        <v/>
      </c>
      <c r="O163" s="27">
        <f>IF(OR($A163="",$H163=""),"",$H163-Paramètres!$B$2)</f>
        <v/>
      </c>
      <c r="P163" s="28">
        <f>IF($A163="","",IFERROR(IF($B163="",1,0)+IF($C163="",1,0)+IF($D163="",1,0)+IF($E163="",1,0)+IF($F163="",1,0)+IF($G163="",1,0)+IF($H163="",1,0)+IF($I163="",1,0)+IF($J163="",1,0),0))</f>
        <v/>
      </c>
      <c r="Q163" s="28">
        <f>IF($A163="","",IF(COUNTIF('Interfaces'!$A$2:$A$201,$A163)&gt;1,"DOUBLON",""))</f>
        <v/>
      </c>
      <c r="R163" s="28">
        <f>IF($A163="","",IF($Q163="DOUBLON","DOUBLON",IF($G163="","SANS PROPRIÉTAIRE",IF($P163&gt;0,"INCOMPLÈTE",IF($J163="Bloquée","BLOQUÉE",IF($J163="Clôturée","OK",IF($H163&lt;Paramètres!$B$2,"EN RETARD",IF($H163&lt;=Paramètres!$B$2+Paramètres!$B$3,"À TRAITER","À VENIR"))))))))</f>
        <v/>
      </c>
    </row>
    <row r="164" ht="24" customHeight="1">
      <c r="A164" s="23" t="n"/>
      <c r="B164" s="23" t="n"/>
      <c r="C164" s="23" t="n"/>
      <c r="D164" s="24" t="n"/>
      <c r="E164" s="24" t="n"/>
      <c r="F164" s="24" t="n"/>
      <c r="G164" s="24" t="n"/>
      <c r="H164" s="35" t="n"/>
      <c r="I164" s="23" t="n"/>
      <c r="J164" s="23" t="n"/>
      <c r="K164" s="35" t="n"/>
      <c r="L164" s="24" t="n"/>
      <c r="M164" s="26">
        <f>IF($A164="","",IFERROR(VLOOKUP($B164,'Lots'!$A$2:$B$101,2,FALSE),"LOT INCONNU"))</f>
        <v/>
      </c>
      <c r="N164" s="26">
        <f>IF($A164="","",IFERROR(VLOOKUP($C164,'Lots'!$A$2:$B$101,2,FALSE),"LOT INCONNU"))</f>
        <v/>
      </c>
      <c r="O164" s="27">
        <f>IF(OR($A164="",$H164=""),"",$H164-Paramètres!$B$2)</f>
        <v/>
      </c>
      <c r="P164" s="28">
        <f>IF($A164="","",IFERROR(IF($B164="",1,0)+IF($C164="",1,0)+IF($D164="",1,0)+IF($E164="",1,0)+IF($F164="",1,0)+IF($G164="",1,0)+IF($H164="",1,0)+IF($I164="",1,0)+IF($J164="",1,0),0))</f>
        <v/>
      </c>
      <c r="Q164" s="28">
        <f>IF($A164="","",IF(COUNTIF('Interfaces'!$A$2:$A$201,$A164)&gt;1,"DOUBLON",""))</f>
        <v/>
      </c>
      <c r="R164" s="28">
        <f>IF($A164="","",IF($Q164="DOUBLON","DOUBLON",IF($G164="","SANS PROPRIÉTAIRE",IF($P164&gt;0,"INCOMPLÈTE",IF($J164="Bloquée","BLOQUÉE",IF($J164="Clôturée","OK",IF($H164&lt;Paramètres!$B$2,"EN RETARD",IF($H164&lt;=Paramètres!$B$2+Paramètres!$B$3,"À TRAITER","À VENIR"))))))))</f>
        <v/>
      </c>
    </row>
    <row r="165" ht="24" customHeight="1">
      <c r="A165" s="23" t="n"/>
      <c r="B165" s="23" t="n"/>
      <c r="C165" s="23" t="n"/>
      <c r="D165" s="24" t="n"/>
      <c r="E165" s="24" t="n"/>
      <c r="F165" s="24" t="n"/>
      <c r="G165" s="24" t="n"/>
      <c r="H165" s="35" t="n"/>
      <c r="I165" s="23" t="n"/>
      <c r="J165" s="23" t="n"/>
      <c r="K165" s="35" t="n"/>
      <c r="L165" s="24" t="n"/>
      <c r="M165" s="26">
        <f>IF($A165="","",IFERROR(VLOOKUP($B165,'Lots'!$A$2:$B$101,2,FALSE),"LOT INCONNU"))</f>
        <v/>
      </c>
      <c r="N165" s="26">
        <f>IF($A165="","",IFERROR(VLOOKUP($C165,'Lots'!$A$2:$B$101,2,FALSE),"LOT INCONNU"))</f>
        <v/>
      </c>
      <c r="O165" s="27">
        <f>IF(OR($A165="",$H165=""),"",$H165-Paramètres!$B$2)</f>
        <v/>
      </c>
      <c r="P165" s="28">
        <f>IF($A165="","",IFERROR(IF($B165="",1,0)+IF($C165="",1,0)+IF($D165="",1,0)+IF($E165="",1,0)+IF($F165="",1,0)+IF($G165="",1,0)+IF($H165="",1,0)+IF($I165="",1,0)+IF($J165="",1,0),0))</f>
        <v/>
      </c>
      <c r="Q165" s="28">
        <f>IF($A165="","",IF(COUNTIF('Interfaces'!$A$2:$A$201,$A165)&gt;1,"DOUBLON",""))</f>
        <v/>
      </c>
      <c r="R165" s="28">
        <f>IF($A165="","",IF($Q165="DOUBLON","DOUBLON",IF($G165="","SANS PROPRIÉTAIRE",IF($P165&gt;0,"INCOMPLÈTE",IF($J165="Bloquée","BLOQUÉE",IF($J165="Clôturée","OK",IF($H165&lt;Paramètres!$B$2,"EN RETARD",IF($H165&lt;=Paramètres!$B$2+Paramètres!$B$3,"À TRAITER","À VENIR"))))))))</f>
        <v/>
      </c>
    </row>
    <row r="166" ht="24" customHeight="1">
      <c r="A166" s="23" t="n"/>
      <c r="B166" s="23" t="n"/>
      <c r="C166" s="23" t="n"/>
      <c r="D166" s="24" t="n"/>
      <c r="E166" s="24" t="n"/>
      <c r="F166" s="24" t="n"/>
      <c r="G166" s="24" t="n"/>
      <c r="H166" s="35" t="n"/>
      <c r="I166" s="23" t="n"/>
      <c r="J166" s="23" t="n"/>
      <c r="K166" s="35" t="n"/>
      <c r="L166" s="24" t="n"/>
      <c r="M166" s="26">
        <f>IF($A166="","",IFERROR(VLOOKUP($B166,'Lots'!$A$2:$B$101,2,FALSE),"LOT INCONNU"))</f>
        <v/>
      </c>
      <c r="N166" s="26">
        <f>IF($A166="","",IFERROR(VLOOKUP($C166,'Lots'!$A$2:$B$101,2,FALSE),"LOT INCONNU"))</f>
        <v/>
      </c>
      <c r="O166" s="27">
        <f>IF(OR($A166="",$H166=""),"",$H166-Paramètres!$B$2)</f>
        <v/>
      </c>
      <c r="P166" s="28">
        <f>IF($A166="","",IFERROR(IF($B166="",1,0)+IF($C166="",1,0)+IF($D166="",1,0)+IF($E166="",1,0)+IF($F166="",1,0)+IF($G166="",1,0)+IF($H166="",1,0)+IF($I166="",1,0)+IF($J166="",1,0),0))</f>
        <v/>
      </c>
      <c r="Q166" s="28">
        <f>IF($A166="","",IF(COUNTIF('Interfaces'!$A$2:$A$201,$A166)&gt;1,"DOUBLON",""))</f>
        <v/>
      </c>
      <c r="R166" s="28">
        <f>IF($A166="","",IF($Q166="DOUBLON","DOUBLON",IF($G166="","SANS PROPRIÉTAIRE",IF($P166&gt;0,"INCOMPLÈTE",IF($J166="Bloquée","BLOQUÉE",IF($J166="Clôturée","OK",IF($H166&lt;Paramètres!$B$2,"EN RETARD",IF($H166&lt;=Paramètres!$B$2+Paramètres!$B$3,"À TRAITER","À VENIR"))))))))</f>
        <v/>
      </c>
    </row>
    <row r="167" ht="24" customHeight="1">
      <c r="A167" s="23" t="n"/>
      <c r="B167" s="23" t="n"/>
      <c r="C167" s="23" t="n"/>
      <c r="D167" s="24" t="n"/>
      <c r="E167" s="24" t="n"/>
      <c r="F167" s="24" t="n"/>
      <c r="G167" s="24" t="n"/>
      <c r="H167" s="35" t="n"/>
      <c r="I167" s="23" t="n"/>
      <c r="J167" s="23" t="n"/>
      <c r="K167" s="35" t="n"/>
      <c r="L167" s="24" t="n"/>
      <c r="M167" s="26">
        <f>IF($A167="","",IFERROR(VLOOKUP($B167,'Lots'!$A$2:$B$101,2,FALSE),"LOT INCONNU"))</f>
        <v/>
      </c>
      <c r="N167" s="26">
        <f>IF($A167="","",IFERROR(VLOOKUP($C167,'Lots'!$A$2:$B$101,2,FALSE),"LOT INCONNU"))</f>
        <v/>
      </c>
      <c r="O167" s="27">
        <f>IF(OR($A167="",$H167=""),"",$H167-Paramètres!$B$2)</f>
        <v/>
      </c>
      <c r="P167" s="28">
        <f>IF($A167="","",IFERROR(IF($B167="",1,0)+IF($C167="",1,0)+IF($D167="",1,0)+IF($E167="",1,0)+IF($F167="",1,0)+IF($G167="",1,0)+IF($H167="",1,0)+IF($I167="",1,0)+IF($J167="",1,0),0))</f>
        <v/>
      </c>
      <c r="Q167" s="28">
        <f>IF($A167="","",IF(COUNTIF('Interfaces'!$A$2:$A$201,$A167)&gt;1,"DOUBLON",""))</f>
        <v/>
      </c>
      <c r="R167" s="28">
        <f>IF($A167="","",IF($Q167="DOUBLON","DOUBLON",IF($G167="","SANS PROPRIÉTAIRE",IF($P167&gt;0,"INCOMPLÈTE",IF($J167="Bloquée","BLOQUÉE",IF($J167="Clôturée","OK",IF($H167&lt;Paramètres!$B$2,"EN RETARD",IF($H167&lt;=Paramètres!$B$2+Paramètres!$B$3,"À TRAITER","À VENIR"))))))))</f>
        <v/>
      </c>
    </row>
    <row r="168" ht="24" customHeight="1">
      <c r="A168" s="23" t="n"/>
      <c r="B168" s="23" t="n"/>
      <c r="C168" s="23" t="n"/>
      <c r="D168" s="24" t="n"/>
      <c r="E168" s="24" t="n"/>
      <c r="F168" s="24" t="n"/>
      <c r="G168" s="24" t="n"/>
      <c r="H168" s="35" t="n"/>
      <c r="I168" s="23" t="n"/>
      <c r="J168" s="23" t="n"/>
      <c r="K168" s="35" t="n"/>
      <c r="L168" s="24" t="n"/>
      <c r="M168" s="26">
        <f>IF($A168="","",IFERROR(VLOOKUP($B168,'Lots'!$A$2:$B$101,2,FALSE),"LOT INCONNU"))</f>
        <v/>
      </c>
      <c r="N168" s="26">
        <f>IF($A168="","",IFERROR(VLOOKUP($C168,'Lots'!$A$2:$B$101,2,FALSE),"LOT INCONNU"))</f>
        <v/>
      </c>
      <c r="O168" s="27">
        <f>IF(OR($A168="",$H168=""),"",$H168-Paramètres!$B$2)</f>
        <v/>
      </c>
      <c r="P168" s="28">
        <f>IF($A168="","",IFERROR(IF($B168="",1,0)+IF($C168="",1,0)+IF($D168="",1,0)+IF($E168="",1,0)+IF($F168="",1,0)+IF($G168="",1,0)+IF($H168="",1,0)+IF($I168="",1,0)+IF($J168="",1,0),0))</f>
        <v/>
      </c>
      <c r="Q168" s="28">
        <f>IF($A168="","",IF(COUNTIF('Interfaces'!$A$2:$A$201,$A168)&gt;1,"DOUBLON",""))</f>
        <v/>
      </c>
      <c r="R168" s="28">
        <f>IF($A168="","",IF($Q168="DOUBLON","DOUBLON",IF($G168="","SANS PROPRIÉTAIRE",IF($P168&gt;0,"INCOMPLÈTE",IF($J168="Bloquée","BLOQUÉE",IF($J168="Clôturée","OK",IF($H168&lt;Paramètres!$B$2,"EN RETARD",IF($H168&lt;=Paramètres!$B$2+Paramètres!$B$3,"À TRAITER","À VENIR"))))))))</f>
        <v/>
      </c>
    </row>
    <row r="169" ht="24" customHeight="1">
      <c r="A169" s="23" t="n"/>
      <c r="B169" s="23" t="n"/>
      <c r="C169" s="23" t="n"/>
      <c r="D169" s="24" t="n"/>
      <c r="E169" s="24" t="n"/>
      <c r="F169" s="24" t="n"/>
      <c r="G169" s="24" t="n"/>
      <c r="H169" s="35" t="n"/>
      <c r="I169" s="23" t="n"/>
      <c r="J169" s="23" t="n"/>
      <c r="K169" s="35" t="n"/>
      <c r="L169" s="24" t="n"/>
      <c r="M169" s="26">
        <f>IF($A169="","",IFERROR(VLOOKUP($B169,'Lots'!$A$2:$B$101,2,FALSE),"LOT INCONNU"))</f>
        <v/>
      </c>
      <c r="N169" s="26">
        <f>IF($A169="","",IFERROR(VLOOKUP($C169,'Lots'!$A$2:$B$101,2,FALSE),"LOT INCONNU"))</f>
        <v/>
      </c>
      <c r="O169" s="27">
        <f>IF(OR($A169="",$H169=""),"",$H169-Paramètres!$B$2)</f>
        <v/>
      </c>
      <c r="P169" s="28">
        <f>IF($A169="","",IFERROR(IF($B169="",1,0)+IF($C169="",1,0)+IF($D169="",1,0)+IF($E169="",1,0)+IF($F169="",1,0)+IF($G169="",1,0)+IF($H169="",1,0)+IF($I169="",1,0)+IF($J169="",1,0),0))</f>
        <v/>
      </c>
      <c r="Q169" s="28">
        <f>IF($A169="","",IF(COUNTIF('Interfaces'!$A$2:$A$201,$A169)&gt;1,"DOUBLON",""))</f>
        <v/>
      </c>
      <c r="R169" s="28">
        <f>IF($A169="","",IF($Q169="DOUBLON","DOUBLON",IF($G169="","SANS PROPRIÉTAIRE",IF($P169&gt;0,"INCOMPLÈTE",IF($J169="Bloquée","BLOQUÉE",IF($J169="Clôturée","OK",IF($H169&lt;Paramètres!$B$2,"EN RETARD",IF($H169&lt;=Paramètres!$B$2+Paramètres!$B$3,"À TRAITER","À VENIR"))))))))</f>
        <v/>
      </c>
    </row>
    <row r="170" ht="24" customHeight="1">
      <c r="A170" s="23" t="n"/>
      <c r="B170" s="23" t="n"/>
      <c r="C170" s="23" t="n"/>
      <c r="D170" s="24" t="n"/>
      <c r="E170" s="24" t="n"/>
      <c r="F170" s="24" t="n"/>
      <c r="G170" s="24" t="n"/>
      <c r="H170" s="35" t="n"/>
      <c r="I170" s="23" t="n"/>
      <c r="J170" s="23" t="n"/>
      <c r="K170" s="35" t="n"/>
      <c r="L170" s="24" t="n"/>
      <c r="M170" s="26">
        <f>IF($A170="","",IFERROR(VLOOKUP($B170,'Lots'!$A$2:$B$101,2,FALSE),"LOT INCONNU"))</f>
        <v/>
      </c>
      <c r="N170" s="26">
        <f>IF($A170="","",IFERROR(VLOOKUP($C170,'Lots'!$A$2:$B$101,2,FALSE),"LOT INCONNU"))</f>
        <v/>
      </c>
      <c r="O170" s="27">
        <f>IF(OR($A170="",$H170=""),"",$H170-Paramètres!$B$2)</f>
        <v/>
      </c>
      <c r="P170" s="28">
        <f>IF($A170="","",IFERROR(IF($B170="",1,0)+IF($C170="",1,0)+IF($D170="",1,0)+IF($E170="",1,0)+IF($F170="",1,0)+IF($G170="",1,0)+IF($H170="",1,0)+IF($I170="",1,0)+IF($J170="",1,0),0))</f>
        <v/>
      </c>
      <c r="Q170" s="28">
        <f>IF($A170="","",IF(COUNTIF('Interfaces'!$A$2:$A$201,$A170)&gt;1,"DOUBLON",""))</f>
        <v/>
      </c>
      <c r="R170" s="28">
        <f>IF($A170="","",IF($Q170="DOUBLON","DOUBLON",IF($G170="","SANS PROPRIÉTAIRE",IF($P170&gt;0,"INCOMPLÈTE",IF($J170="Bloquée","BLOQUÉE",IF($J170="Clôturée","OK",IF($H170&lt;Paramètres!$B$2,"EN RETARD",IF($H170&lt;=Paramètres!$B$2+Paramètres!$B$3,"À TRAITER","À VENIR"))))))))</f>
        <v/>
      </c>
    </row>
    <row r="171" ht="24" customHeight="1">
      <c r="A171" s="23" t="n"/>
      <c r="B171" s="23" t="n"/>
      <c r="C171" s="23" t="n"/>
      <c r="D171" s="24" t="n"/>
      <c r="E171" s="24" t="n"/>
      <c r="F171" s="24" t="n"/>
      <c r="G171" s="24" t="n"/>
      <c r="H171" s="35" t="n"/>
      <c r="I171" s="23" t="n"/>
      <c r="J171" s="23" t="n"/>
      <c r="K171" s="35" t="n"/>
      <c r="L171" s="24" t="n"/>
      <c r="M171" s="26">
        <f>IF($A171="","",IFERROR(VLOOKUP($B171,'Lots'!$A$2:$B$101,2,FALSE),"LOT INCONNU"))</f>
        <v/>
      </c>
      <c r="N171" s="26">
        <f>IF($A171="","",IFERROR(VLOOKUP($C171,'Lots'!$A$2:$B$101,2,FALSE),"LOT INCONNU"))</f>
        <v/>
      </c>
      <c r="O171" s="27">
        <f>IF(OR($A171="",$H171=""),"",$H171-Paramètres!$B$2)</f>
        <v/>
      </c>
      <c r="P171" s="28">
        <f>IF($A171="","",IFERROR(IF($B171="",1,0)+IF($C171="",1,0)+IF($D171="",1,0)+IF($E171="",1,0)+IF($F171="",1,0)+IF($G171="",1,0)+IF($H171="",1,0)+IF($I171="",1,0)+IF($J171="",1,0),0))</f>
        <v/>
      </c>
      <c r="Q171" s="28">
        <f>IF($A171="","",IF(COUNTIF('Interfaces'!$A$2:$A$201,$A171)&gt;1,"DOUBLON",""))</f>
        <v/>
      </c>
      <c r="R171" s="28">
        <f>IF($A171="","",IF($Q171="DOUBLON","DOUBLON",IF($G171="","SANS PROPRIÉTAIRE",IF($P171&gt;0,"INCOMPLÈTE",IF($J171="Bloquée","BLOQUÉE",IF($J171="Clôturée","OK",IF($H171&lt;Paramètres!$B$2,"EN RETARD",IF($H171&lt;=Paramètres!$B$2+Paramètres!$B$3,"À TRAITER","À VENIR"))))))))</f>
        <v/>
      </c>
    </row>
    <row r="172" ht="24" customHeight="1">
      <c r="A172" s="23" t="n"/>
      <c r="B172" s="23" t="n"/>
      <c r="C172" s="23" t="n"/>
      <c r="D172" s="24" t="n"/>
      <c r="E172" s="24" t="n"/>
      <c r="F172" s="24" t="n"/>
      <c r="G172" s="24" t="n"/>
      <c r="H172" s="35" t="n"/>
      <c r="I172" s="23" t="n"/>
      <c r="J172" s="23" t="n"/>
      <c r="K172" s="35" t="n"/>
      <c r="L172" s="24" t="n"/>
      <c r="M172" s="26">
        <f>IF($A172="","",IFERROR(VLOOKUP($B172,'Lots'!$A$2:$B$101,2,FALSE),"LOT INCONNU"))</f>
        <v/>
      </c>
      <c r="N172" s="26">
        <f>IF($A172="","",IFERROR(VLOOKUP($C172,'Lots'!$A$2:$B$101,2,FALSE),"LOT INCONNU"))</f>
        <v/>
      </c>
      <c r="O172" s="27">
        <f>IF(OR($A172="",$H172=""),"",$H172-Paramètres!$B$2)</f>
        <v/>
      </c>
      <c r="P172" s="28">
        <f>IF($A172="","",IFERROR(IF($B172="",1,0)+IF($C172="",1,0)+IF($D172="",1,0)+IF($E172="",1,0)+IF($F172="",1,0)+IF($G172="",1,0)+IF($H172="",1,0)+IF($I172="",1,0)+IF($J172="",1,0),0))</f>
        <v/>
      </c>
      <c r="Q172" s="28">
        <f>IF($A172="","",IF(COUNTIF('Interfaces'!$A$2:$A$201,$A172)&gt;1,"DOUBLON",""))</f>
        <v/>
      </c>
      <c r="R172" s="28">
        <f>IF($A172="","",IF($Q172="DOUBLON","DOUBLON",IF($G172="","SANS PROPRIÉTAIRE",IF($P172&gt;0,"INCOMPLÈTE",IF($J172="Bloquée","BLOQUÉE",IF($J172="Clôturée","OK",IF($H172&lt;Paramètres!$B$2,"EN RETARD",IF($H172&lt;=Paramètres!$B$2+Paramètres!$B$3,"À TRAITER","À VENIR"))))))))</f>
        <v/>
      </c>
    </row>
    <row r="173" ht="24" customHeight="1">
      <c r="A173" s="23" t="n"/>
      <c r="B173" s="23" t="n"/>
      <c r="C173" s="23" t="n"/>
      <c r="D173" s="24" t="n"/>
      <c r="E173" s="24" t="n"/>
      <c r="F173" s="24" t="n"/>
      <c r="G173" s="24" t="n"/>
      <c r="H173" s="35" t="n"/>
      <c r="I173" s="23" t="n"/>
      <c r="J173" s="23" t="n"/>
      <c r="K173" s="35" t="n"/>
      <c r="L173" s="24" t="n"/>
      <c r="M173" s="26">
        <f>IF($A173="","",IFERROR(VLOOKUP($B173,'Lots'!$A$2:$B$101,2,FALSE),"LOT INCONNU"))</f>
        <v/>
      </c>
      <c r="N173" s="26">
        <f>IF($A173="","",IFERROR(VLOOKUP($C173,'Lots'!$A$2:$B$101,2,FALSE),"LOT INCONNU"))</f>
        <v/>
      </c>
      <c r="O173" s="27">
        <f>IF(OR($A173="",$H173=""),"",$H173-Paramètres!$B$2)</f>
        <v/>
      </c>
      <c r="P173" s="28">
        <f>IF($A173="","",IFERROR(IF($B173="",1,0)+IF($C173="",1,0)+IF($D173="",1,0)+IF($E173="",1,0)+IF($F173="",1,0)+IF($G173="",1,0)+IF($H173="",1,0)+IF($I173="",1,0)+IF($J173="",1,0),0))</f>
        <v/>
      </c>
      <c r="Q173" s="28">
        <f>IF($A173="","",IF(COUNTIF('Interfaces'!$A$2:$A$201,$A173)&gt;1,"DOUBLON",""))</f>
        <v/>
      </c>
      <c r="R173" s="28">
        <f>IF($A173="","",IF($Q173="DOUBLON","DOUBLON",IF($G173="","SANS PROPRIÉTAIRE",IF($P173&gt;0,"INCOMPLÈTE",IF($J173="Bloquée","BLOQUÉE",IF($J173="Clôturée","OK",IF($H173&lt;Paramètres!$B$2,"EN RETARD",IF($H173&lt;=Paramètres!$B$2+Paramètres!$B$3,"À TRAITER","À VENIR"))))))))</f>
        <v/>
      </c>
    </row>
    <row r="174" ht="24" customHeight="1">
      <c r="A174" s="23" t="n"/>
      <c r="B174" s="23" t="n"/>
      <c r="C174" s="23" t="n"/>
      <c r="D174" s="24" t="n"/>
      <c r="E174" s="24" t="n"/>
      <c r="F174" s="24" t="n"/>
      <c r="G174" s="24" t="n"/>
      <c r="H174" s="35" t="n"/>
      <c r="I174" s="23" t="n"/>
      <c r="J174" s="23" t="n"/>
      <c r="K174" s="35" t="n"/>
      <c r="L174" s="24" t="n"/>
      <c r="M174" s="26">
        <f>IF($A174="","",IFERROR(VLOOKUP($B174,'Lots'!$A$2:$B$101,2,FALSE),"LOT INCONNU"))</f>
        <v/>
      </c>
      <c r="N174" s="26">
        <f>IF($A174="","",IFERROR(VLOOKUP($C174,'Lots'!$A$2:$B$101,2,FALSE),"LOT INCONNU"))</f>
        <v/>
      </c>
      <c r="O174" s="27">
        <f>IF(OR($A174="",$H174=""),"",$H174-Paramètres!$B$2)</f>
        <v/>
      </c>
      <c r="P174" s="28">
        <f>IF($A174="","",IFERROR(IF($B174="",1,0)+IF($C174="",1,0)+IF($D174="",1,0)+IF($E174="",1,0)+IF($F174="",1,0)+IF($G174="",1,0)+IF($H174="",1,0)+IF($I174="",1,0)+IF($J174="",1,0),0))</f>
        <v/>
      </c>
      <c r="Q174" s="28">
        <f>IF($A174="","",IF(COUNTIF('Interfaces'!$A$2:$A$201,$A174)&gt;1,"DOUBLON",""))</f>
        <v/>
      </c>
      <c r="R174" s="28">
        <f>IF($A174="","",IF($Q174="DOUBLON","DOUBLON",IF($G174="","SANS PROPRIÉTAIRE",IF($P174&gt;0,"INCOMPLÈTE",IF($J174="Bloquée","BLOQUÉE",IF($J174="Clôturée","OK",IF($H174&lt;Paramètres!$B$2,"EN RETARD",IF($H174&lt;=Paramètres!$B$2+Paramètres!$B$3,"À TRAITER","À VENIR"))))))))</f>
        <v/>
      </c>
    </row>
    <row r="175" ht="24" customHeight="1">
      <c r="A175" s="23" t="n"/>
      <c r="B175" s="23" t="n"/>
      <c r="C175" s="23" t="n"/>
      <c r="D175" s="24" t="n"/>
      <c r="E175" s="24" t="n"/>
      <c r="F175" s="24" t="n"/>
      <c r="G175" s="24" t="n"/>
      <c r="H175" s="35" t="n"/>
      <c r="I175" s="23" t="n"/>
      <c r="J175" s="23" t="n"/>
      <c r="K175" s="35" t="n"/>
      <c r="L175" s="24" t="n"/>
      <c r="M175" s="26">
        <f>IF($A175="","",IFERROR(VLOOKUP($B175,'Lots'!$A$2:$B$101,2,FALSE),"LOT INCONNU"))</f>
        <v/>
      </c>
      <c r="N175" s="26">
        <f>IF($A175="","",IFERROR(VLOOKUP($C175,'Lots'!$A$2:$B$101,2,FALSE),"LOT INCONNU"))</f>
        <v/>
      </c>
      <c r="O175" s="27">
        <f>IF(OR($A175="",$H175=""),"",$H175-Paramètres!$B$2)</f>
        <v/>
      </c>
      <c r="P175" s="28">
        <f>IF($A175="","",IFERROR(IF($B175="",1,0)+IF($C175="",1,0)+IF($D175="",1,0)+IF($E175="",1,0)+IF($F175="",1,0)+IF($G175="",1,0)+IF($H175="",1,0)+IF($I175="",1,0)+IF($J175="",1,0),0))</f>
        <v/>
      </c>
      <c r="Q175" s="28">
        <f>IF($A175="","",IF(COUNTIF('Interfaces'!$A$2:$A$201,$A175)&gt;1,"DOUBLON",""))</f>
        <v/>
      </c>
      <c r="R175" s="28">
        <f>IF($A175="","",IF($Q175="DOUBLON","DOUBLON",IF($G175="","SANS PROPRIÉTAIRE",IF($P175&gt;0,"INCOMPLÈTE",IF($J175="Bloquée","BLOQUÉE",IF($J175="Clôturée","OK",IF($H175&lt;Paramètres!$B$2,"EN RETARD",IF($H175&lt;=Paramètres!$B$2+Paramètres!$B$3,"À TRAITER","À VENIR"))))))))</f>
        <v/>
      </c>
    </row>
    <row r="176" ht="24" customHeight="1">
      <c r="A176" s="23" t="n"/>
      <c r="B176" s="23" t="n"/>
      <c r="C176" s="23" t="n"/>
      <c r="D176" s="24" t="n"/>
      <c r="E176" s="24" t="n"/>
      <c r="F176" s="24" t="n"/>
      <c r="G176" s="24" t="n"/>
      <c r="H176" s="35" t="n"/>
      <c r="I176" s="23" t="n"/>
      <c r="J176" s="23" t="n"/>
      <c r="K176" s="35" t="n"/>
      <c r="L176" s="24" t="n"/>
      <c r="M176" s="26">
        <f>IF($A176="","",IFERROR(VLOOKUP($B176,'Lots'!$A$2:$B$101,2,FALSE),"LOT INCONNU"))</f>
        <v/>
      </c>
      <c r="N176" s="26">
        <f>IF($A176="","",IFERROR(VLOOKUP($C176,'Lots'!$A$2:$B$101,2,FALSE),"LOT INCONNU"))</f>
        <v/>
      </c>
      <c r="O176" s="27">
        <f>IF(OR($A176="",$H176=""),"",$H176-Paramètres!$B$2)</f>
        <v/>
      </c>
      <c r="P176" s="28">
        <f>IF($A176="","",IFERROR(IF($B176="",1,0)+IF($C176="",1,0)+IF($D176="",1,0)+IF($E176="",1,0)+IF($F176="",1,0)+IF($G176="",1,0)+IF($H176="",1,0)+IF($I176="",1,0)+IF($J176="",1,0),0))</f>
        <v/>
      </c>
      <c r="Q176" s="28">
        <f>IF($A176="","",IF(COUNTIF('Interfaces'!$A$2:$A$201,$A176)&gt;1,"DOUBLON",""))</f>
        <v/>
      </c>
      <c r="R176" s="28">
        <f>IF($A176="","",IF($Q176="DOUBLON","DOUBLON",IF($G176="","SANS PROPRIÉTAIRE",IF($P176&gt;0,"INCOMPLÈTE",IF($J176="Bloquée","BLOQUÉE",IF($J176="Clôturée","OK",IF($H176&lt;Paramètres!$B$2,"EN RETARD",IF($H176&lt;=Paramètres!$B$2+Paramètres!$B$3,"À TRAITER","À VENIR"))))))))</f>
        <v/>
      </c>
    </row>
    <row r="177" ht="24" customHeight="1">
      <c r="A177" s="23" t="n"/>
      <c r="B177" s="23" t="n"/>
      <c r="C177" s="23" t="n"/>
      <c r="D177" s="24" t="n"/>
      <c r="E177" s="24" t="n"/>
      <c r="F177" s="24" t="n"/>
      <c r="G177" s="24" t="n"/>
      <c r="H177" s="35" t="n"/>
      <c r="I177" s="23" t="n"/>
      <c r="J177" s="23" t="n"/>
      <c r="K177" s="35" t="n"/>
      <c r="L177" s="24" t="n"/>
      <c r="M177" s="26">
        <f>IF($A177="","",IFERROR(VLOOKUP($B177,'Lots'!$A$2:$B$101,2,FALSE),"LOT INCONNU"))</f>
        <v/>
      </c>
      <c r="N177" s="26">
        <f>IF($A177="","",IFERROR(VLOOKUP($C177,'Lots'!$A$2:$B$101,2,FALSE),"LOT INCONNU"))</f>
        <v/>
      </c>
      <c r="O177" s="27">
        <f>IF(OR($A177="",$H177=""),"",$H177-Paramètres!$B$2)</f>
        <v/>
      </c>
      <c r="P177" s="28">
        <f>IF($A177="","",IFERROR(IF($B177="",1,0)+IF($C177="",1,0)+IF($D177="",1,0)+IF($E177="",1,0)+IF($F177="",1,0)+IF($G177="",1,0)+IF($H177="",1,0)+IF($I177="",1,0)+IF($J177="",1,0),0))</f>
        <v/>
      </c>
      <c r="Q177" s="28">
        <f>IF($A177="","",IF(COUNTIF('Interfaces'!$A$2:$A$201,$A177)&gt;1,"DOUBLON",""))</f>
        <v/>
      </c>
      <c r="R177" s="28">
        <f>IF($A177="","",IF($Q177="DOUBLON","DOUBLON",IF($G177="","SANS PROPRIÉTAIRE",IF($P177&gt;0,"INCOMPLÈTE",IF($J177="Bloquée","BLOQUÉE",IF($J177="Clôturée","OK",IF($H177&lt;Paramètres!$B$2,"EN RETARD",IF($H177&lt;=Paramètres!$B$2+Paramètres!$B$3,"À TRAITER","À VENIR"))))))))</f>
        <v/>
      </c>
    </row>
    <row r="178" ht="24" customHeight="1">
      <c r="A178" s="23" t="n"/>
      <c r="B178" s="23" t="n"/>
      <c r="C178" s="23" t="n"/>
      <c r="D178" s="24" t="n"/>
      <c r="E178" s="24" t="n"/>
      <c r="F178" s="24" t="n"/>
      <c r="G178" s="24" t="n"/>
      <c r="H178" s="35" t="n"/>
      <c r="I178" s="23" t="n"/>
      <c r="J178" s="23" t="n"/>
      <c r="K178" s="35" t="n"/>
      <c r="L178" s="24" t="n"/>
      <c r="M178" s="26">
        <f>IF($A178="","",IFERROR(VLOOKUP($B178,'Lots'!$A$2:$B$101,2,FALSE),"LOT INCONNU"))</f>
        <v/>
      </c>
      <c r="N178" s="26">
        <f>IF($A178="","",IFERROR(VLOOKUP($C178,'Lots'!$A$2:$B$101,2,FALSE),"LOT INCONNU"))</f>
        <v/>
      </c>
      <c r="O178" s="27">
        <f>IF(OR($A178="",$H178=""),"",$H178-Paramètres!$B$2)</f>
        <v/>
      </c>
      <c r="P178" s="28">
        <f>IF($A178="","",IFERROR(IF($B178="",1,0)+IF($C178="",1,0)+IF($D178="",1,0)+IF($E178="",1,0)+IF($F178="",1,0)+IF($G178="",1,0)+IF($H178="",1,0)+IF($I178="",1,0)+IF($J178="",1,0),0))</f>
        <v/>
      </c>
      <c r="Q178" s="28">
        <f>IF($A178="","",IF(COUNTIF('Interfaces'!$A$2:$A$201,$A178)&gt;1,"DOUBLON",""))</f>
        <v/>
      </c>
      <c r="R178" s="28">
        <f>IF($A178="","",IF($Q178="DOUBLON","DOUBLON",IF($G178="","SANS PROPRIÉTAIRE",IF($P178&gt;0,"INCOMPLÈTE",IF($J178="Bloquée","BLOQUÉE",IF($J178="Clôturée","OK",IF($H178&lt;Paramètres!$B$2,"EN RETARD",IF($H178&lt;=Paramètres!$B$2+Paramètres!$B$3,"À TRAITER","À VENIR"))))))))</f>
        <v/>
      </c>
    </row>
    <row r="179" ht="24" customHeight="1">
      <c r="A179" s="23" t="n"/>
      <c r="B179" s="23" t="n"/>
      <c r="C179" s="23" t="n"/>
      <c r="D179" s="24" t="n"/>
      <c r="E179" s="24" t="n"/>
      <c r="F179" s="24" t="n"/>
      <c r="G179" s="24" t="n"/>
      <c r="H179" s="35" t="n"/>
      <c r="I179" s="23" t="n"/>
      <c r="J179" s="23" t="n"/>
      <c r="K179" s="35" t="n"/>
      <c r="L179" s="24" t="n"/>
      <c r="M179" s="26">
        <f>IF($A179="","",IFERROR(VLOOKUP($B179,'Lots'!$A$2:$B$101,2,FALSE),"LOT INCONNU"))</f>
        <v/>
      </c>
      <c r="N179" s="26">
        <f>IF($A179="","",IFERROR(VLOOKUP($C179,'Lots'!$A$2:$B$101,2,FALSE),"LOT INCONNU"))</f>
        <v/>
      </c>
      <c r="O179" s="27">
        <f>IF(OR($A179="",$H179=""),"",$H179-Paramètres!$B$2)</f>
        <v/>
      </c>
      <c r="P179" s="28">
        <f>IF($A179="","",IFERROR(IF($B179="",1,0)+IF($C179="",1,0)+IF($D179="",1,0)+IF($E179="",1,0)+IF($F179="",1,0)+IF($G179="",1,0)+IF($H179="",1,0)+IF($I179="",1,0)+IF($J179="",1,0),0))</f>
        <v/>
      </c>
      <c r="Q179" s="28">
        <f>IF($A179="","",IF(COUNTIF('Interfaces'!$A$2:$A$201,$A179)&gt;1,"DOUBLON",""))</f>
        <v/>
      </c>
      <c r="R179" s="28">
        <f>IF($A179="","",IF($Q179="DOUBLON","DOUBLON",IF($G179="","SANS PROPRIÉTAIRE",IF($P179&gt;0,"INCOMPLÈTE",IF($J179="Bloquée","BLOQUÉE",IF($J179="Clôturée","OK",IF($H179&lt;Paramètres!$B$2,"EN RETARD",IF($H179&lt;=Paramètres!$B$2+Paramètres!$B$3,"À TRAITER","À VENIR"))))))))</f>
        <v/>
      </c>
    </row>
    <row r="180" ht="24" customHeight="1">
      <c r="A180" s="23" t="n"/>
      <c r="B180" s="23" t="n"/>
      <c r="C180" s="23" t="n"/>
      <c r="D180" s="24" t="n"/>
      <c r="E180" s="24" t="n"/>
      <c r="F180" s="24" t="n"/>
      <c r="G180" s="24" t="n"/>
      <c r="H180" s="35" t="n"/>
      <c r="I180" s="23" t="n"/>
      <c r="J180" s="23" t="n"/>
      <c r="K180" s="35" t="n"/>
      <c r="L180" s="24" t="n"/>
      <c r="M180" s="26">
        <f>IF($A180="","",IFERROR(VLOOKUP($B180,'Lots'!$A$2:$B$101,2,FALSE),"LOT INCONNU"))</f>
        <v/>
      </c>
      <c r="N180" s="26">
        <f>IF($A180="","",IFERROR(VLOOKUP($C180,'Lots'!$A$2:$B$101,2,FALSE),"LOT INCONNU"))</f>
        <v/>
      </c>
      <c r="O180" s="27">
        <f>IF(OR($A180="",$H180=""),"",$H180-Paramètres!$B$2)</f>
        <v/>
      </c>
      <c r="P180" s="28">
        <f>IF($A180="","",IFERROR(IF($B180="",1,0)+IF($C180="",1,0)+IF($D180="",1,0)+IF($E180="",1,0)+IF($F180="",1,0)+IF($G180="",1,0)+IF($H180="",1,0)+IF($I180="",1,0)+IF($J180="",1,0),0))</f>
        <v/>
      </c>
      <c r="Q180" s="28">
        <f>IF($A180="","",IF(COUNTIF('Interfaces'!$A$2:$A$201,$A180)&gt;1,"DOUBLON",""))</f>
        <v/>
      </c>
      <c r="R180" s="28">
        <f>IF($A180="","",IF($Q180="DOUBLON","DOUBLON",IF($G180="","SANS PROPRIÉTAIRE",IF($P180&gt;0,"INCOMPLÈTE",IF($J180="Bloquée","BLOQUÉE",IF($J180="Clôturée","OK",IF($H180&lt;Paramètres!$B$2,"EN RETARD",IF($H180&lt;=Paramètres!$B$2+Paramètres!$B$3,"À TRAITER","À VENIR"))))))))</f>
        <v/>
      </c>
    </row>
    <row r="181" ht="24" customHeight="1">
      <c r="A181" s="23" t="n"/>
      <c r="B181" s="23" t="n"/>
      <c r="C181" s="23" t="n"/>
      <c r="D181" s="24" t="n"/>
      <c r="E181" s="24" t="n"/>
      <c r="F181" s="24" t="n"/>
      <c r="G181" s="24" t="n"/>
      <c r="H181" s="35" t="n"/>
      <c r="I181" s="23" t="n"/>
      <c r="J181" s="23" t="n"/>
      <c r="K181" s="35" t="n"/>
      <c r="L181" s="24" t="n"/>
      <c r="M181" s="26">
        <f>IF($A181="","",IFERROR(VLOOKUP($B181,'Lots'!$A$2:$B$101,2,FALSE),"LOT INCONNU"))</f>
        <v/>
      </c>
      <c r="N181" s="26">
        <f>IF($A181="","",IFERROR(VLOOKUP($C181,'Lots'!$A$2:$B$101,2,FALSE),"LOT INCONNU"))</f>
        <v/>
      </c>
      <c r="O181" s="27">
        <f>IF(OR($A181="",$H181=""),"",$H181-Paramètres!$B$2)</f>
        <v/>
      </c>
      <c r="P181" s="28">
        <f>IF($A181="","",IFERROR(IF($B181="",1,0)+IF($C181="",1,0)+IF($D181="",1,0)+IF($E181="",1,0)+IF($F181="",1,0)+IF($G181="",1,0)+IF($H181="",1,0)+IF($I181="",1,0)+IF($J181="",1,0),0))</f>
        <v/>
      </c>
      <c r="Q181" s="28">
        <f>IF($A181="","",IF(COUNTIF('Interfaces'!$A$2:$A$201,$A181)&gt;1,"DOUBLON",""))</f>
        <v/>
      </c>
      <c r="R181" s="28">
        <f>IF($A181="","",IF($Q181="DOUBLON","DOUBLON",IF($G181="","SANS PROPRIÉTAIRE",IF($P181&gt;0,"INCOMPLÈTE",IF($J181="Bloquée","BLOQUÉE",IF($J181="Clôturée","OK",IF($H181&lt;Paramètres!$B$2,"EN RETARD",IF($H181&lt;=Paramètres!$B$2+Paramètres!$B$3,"À TRAITER","À VENIR"))))))))</f>
        <v/>
      </c>
    </row>
    <row r="182" ht="24" customHeight="1">
      <c r="A182" s="23" t="n"/>
      <c r="B182" s="23" t="n"/>
      <c r="C182" s="23" t="n"/>
      <c r="D182" s="24" t="n"/>
      <c r="E182" s="24" t="n"/>
      <c r="F182" s="24" t="n"/>
      <c r="G182" s="24" t="n"/>
      <c r="H182" s="35" t="n"/>
      <c r="I182" s="23" t="n"/>
      <c r="J182" s="23" t="n"/>
      <c r="K182" s="35" t="n"/>
      <c r="L182" s="24" t="n"/>
      <c r="M182" s="26">
        <f>IF($A182="","",IFERROR(VLOOKUP($B182,'Lots'!$A$2:$B$101,2,FALSE),"LOT INCONNU"))</f>
        <v/>
      </c>
      <c r="N182" s="26">
        <f>IF($A182="","",IFERROR(VLOOKUP($C182,'Lots'!$A$2:$B$101,2,FALSE),"LOT INCONNU"))</f>
        <v/>
      </c>
      <c r="O182" s="27">
        <f>IF(OR($A182="",$H182=""),"",$H182-Paramètres!$B$2)</f>
        <v/>
      </c>
      <c r="P182" s="28">
        <f>IF($A182="","",IFERROR(IF($B182="",1,0)+IF($C182="",1,0)+IF($D182="",1,0)+IF($E182="",1,0)+IF($F182="",1,0)+IF($G182="",1,0)+IF($H182="",1,0)+IF($I182="",1,0)+IF($J182="",1,0),0))</f>
        <v/>
      </c>
      <c r="Q182" s="28">
        <f>IF($A182="","",IF(COUNTIF('Interfaces'!$A$2:$A$201,$A182)&gt;1,"DOUBLON",""))</f>
        <v/>
      </c>
      <c r="R182" s="28">
        <f>IF($A182="","",IF($Q182="DOUBLON","DOUBLON",IF($G182="","SANS PROPRIÉTAIRE",IF($P182&gt;0,"INCOMPLÈTE",IF($J182="Bloquée","BLOQUÉE",IF($J182="Clôturée","OK",IF($H182&lt;Paramètres!$B$2,"EN RETARD",IF($H182&lt;=Paramètres!$B$2+Paramètres!$B$3,"À TRAITER","À VENIR"))))))))</f>
        <v/>
      </c>
    </row>
    <row r="183" ht="24" customHeight="1">
      <c r="A183" s="23" t="n"/>
      <c r="B183" s="23" t="n"/>
      <c r="C183" s="23" t="n"/>
      <c r="D183" s="24" t="n"/>
      <c r="E183" s="24" t="n"/>
      <c r="F183" s="24" t="n"/>
      <c r="G183" s="24" t="n"/>
      <c r="H183" s="35" t="n"/>
      <c r="I183" s="23" t="n"/>
      <c r="J183" s="23" t="n"/>
      <c r="K183" s="35" t="n"/>
      <c r="L183" s="24" t="n"/>
      <c r="M183" s="26">
        <f>IF($A183="","",IFERROR(VLOOKUP($B183,'Lots'!$A$2:$B$101,2,FALSE),"LOT INCONNU"))</f>
        <v/>
      </c>
      <c r="N183" s="26">
        <f>IF($A183="","",IFERROR(VLOOKUP($C183,'Lots'!$A$2:$B$101,2,FALSE),"LOT INCONNU"))</f>
        <v/>
      </c>
      <c r="O183" s="27">
        <f>IF(OR($A183="",$H183=""),"",$H183-Paramètres!$B$2)</f>
        <v/>
      </c>
      <c r="P183" s="28">
        <f>IF($A183="","",IFERROR(IF($B183="",1,0)+IF($C183="",1,0)+IF($D183="",1,0)+IF($E183="",1,0)+IF($F183="",1,0)+IF($G183="",1,0)+IF($H183="",1,0)+IF($I183="",1,0)+IF($J183="",1,0),0))</f>
        <v/>
      </c>
      <c r="Q183" s="28">
        <f>IF($A183="","",IF(COUNTIF('Interfaces'!$A$2:$A$201,$A183)&gt;1,"DOUBLON",""))</f>
        <v/>
      </c>
      <c r="R183" s="28">
        <f>IF($A183="","",IF($Q183="DOUBLON","DOUBLON",IF($G183="","SANS PROPRIÉTAIRE",IF($P183&gt;0,"INCOMPLÈTE",IF($J183="Bloquée","BLOQUÉE",IF($J183="Clôturée","OK",IF($H183&lt;Paramètres!$B$2,"EN RETARD",IF($H183&lt;=Paramètres!$B$2+Paramètres!$B$3,"À TRAITER","À VENIR"))))))))</f>
        <v/>
      </c>
    </row>
    <row r="184" ht="24" customHeight="1">
      <c r="A184" s="23" t="n"/>
      <c r="B184" s="23" t="n"/>
      <c r="C184" s="23" t="n"/>
      <c r="D184" s="24" t="n"/>
      <c r="E184" s="24" t="n"/>
      <c r="F184" s="24" t="n"/>
      <c r="G184" s="24" t="n"/>
      <c r="H184" s="35" t="n"/>
      <c r="I184" s="23" t="n"/>
      <c r="J184" s="23" t="n"/>
      <c r="K184" s="35" t="n"/>
      <c r="L184" s="24" t="n"/>
      <c r="M184" s="26">
        <f>IF($A184="","",IFERROR(VLOOKUP($B184,'Lots'!$A$2:$B$101,2,FALSE),"LOT INCONNU"))</f>
        <v/>
      </c>
      <c r="N184" s="26">
        <f>IF($A184="","",IFERROR(VLOOKUP($C184,'Lots'!$A$2:$B$101,2,FALSE),"LOT INCONNU"))</f>
        <v/>
      </c>
      <c r="O184" s="27">
        <f>IF(OR($A184="",$H184=""),"",$H184-Paramètres!$B$2)</f>
        <v/>
      </c>
      <c r="P184" s="28">
        <f>IF($A184="","",IFERROR(IF($B184="",1,0)+IF($C184="",1,0)+IF($D184="",1,0)+IF($E184="",1,0)+IF($F184="",1,0)+IF($G184="",1,0)+IF($H184="",1,0)+IF($I184="",1,0)+IF($J184="",1,0),0))</f>
        <v/>
      </c>
      <c r="Q184" s="28">
        <f>IF($A184="","",IF(COUNTIF('Interfaces'!$A$2:$A$201,$A184)&gt;1,"DOUBLON",""))</f>
        <v/>
      </c>
      <c r="R184" s="28">
        <f>IF($A184="","",IF($Q184="DOUBLON","DOUBLON",IF($G184="","SANS PROPRIÉTAIRE",IF($P184&gt;0,"INCOMPLÈTE",IF($J184="Bloquée","BLOQUÉE",IF($J184="Clôturée","OK",IF($H184&lt;Paramètres!$B$2,"EN RETARD",IF($H184&lt;=Paramètres!$B$2+Paramètres!$B$3,"À TRAITER","À VENIR"))))))))</f>
        <v/>
      </c>
    </row>
    <row r="185" ht="24" customHeight="1">
      <c r="A185" s="23" t="n"/>
      <c r="B185" s="23" t="n"/>
      <c r="C185" s="23" t="n"/>
      <c r="D185" s="24" t="n"/>
      <c r="E185" s="24" t="n"/>
      <c r="F185" s="24" t="n"/>
      <c r="G185" s="24" t="n"/>
      <c r="H185" s="35" t="n"/>
      <c r="I185" s="23" t="n"/>
      <c r="J185" s="23" t="n"/>
      <c r="K185" s="35" t="n"/>
      <c r="L185" s="24" t="n"/>
      <c r="M185" s="26">
        <f>IF($A185="","",IFERROR(VLOOKUP($B185,'Lots'!$A$2:$B$101,2,FALSE),"LOT INCONNU"))</f>
        <v/>
      </c>
      <c r="N185" s="26">
        <f>IF($A185="","",IFERROR(VLOOKUP($C185,'Lots'!$A$2:$B$101,2,FALSE),"LOT INCONNU"))</f>
        <v/>
      </c>
      <c r="O185" s="27">
        <f>IF(OR($A185="",$H185=""),"",$H185-Paramètres!$B$2)</f>
        <v/>
      </c>
      <c r="P185" s="28">
        <f>IF($A185="","",IFERROR(IF($B185="",1,0)+IF($C185="",1,0)+IF($D185="",1,0)+IF($E185="",1,0)+IF($F185="",1,0)+IF($G185="",1,0)+IF($H185="",1,0)+IF($I185="",1,0)+IF($J185="",1,0),0))</f>
        <v/>
      </c>
      <c r="Q185" s="28">
        <f>IF($A185="","",IF(COUNTIF('Interfaces'!$A$2:$A$201,$A185)&gt;1,"DOUBLON",""))</f>
        <v/>
      </c>
      <c r="R185" s="28">
        <f>IF($A185="","",IF($Q185="DOUBLON","DOUBLON",IF($G185="","SANS PROPRIÉTAIRE",IF($P185&gt;0,"INCOMPLÈTE",IF($J185="Bloquée","BLOQUÉE",IF($J185="Clôturée","OK",IF($H185&lt;Paramètres!$B$2,"EN RETARD",IF($H185&lt;=Paramètres!$B$2+Paramètres!$B$3,"À TRAITER","À VENIR"))))))))</f>
        <v/>
      </c>
    </row>
    <row r="186" ht="24" customHeight="1">
      <c r="A186" s="23" t="n"/>
      <c r="B186" s="23" t="n"/>
      <c r="C186" s="23" t="n"/>
      <c r="D186" s="24" t="n"/>
      <c r="E186" s="24" t="n"/>
      <c r="F186" s="24" t="n"/>
      <c r="G186" s="24" t="n"/>
      <c r="H186" s="35" t="n"/>
      <c r="I186" s="23" t="n"/>
      <c r="J186" s="23" t="n"/>
      <c r="K186" s="35" t="n"/>
      <c r="L186" s="24" t="n"/>
      <c r="M186" s="26">
        <f>IF($A186="","",IFERROR(VLOOKUP($B186,'Lots'!$A$2:$B$101,2,FALSE),"LOT INCONNU"))</f>
        <v/>
      </c>
      <c r="N186" s="26">
        <f>IF($A186="","",IFERROR(VLOOKUP($C186,'Lots'!$A$2:$B$101,2,FALSE),"LOT INCONNU"))</f>
        <v/>
      </c>
      <c r="O186" s="27">
        <f>IF(OR($A186="",$H186=""),"",$H186-Paramètres!$B$2)</f>
        <v/>
      </c>
      <c r="P186" s="28">
        <f>IF($A186="","",IFERROR(IF($B186="",1,0)+IF($C186="",1,0)+IF($D186="",1,0)+IF($E186="",1,0)+IF($F186="",1,0)+IF($G186="",1,0)+IF($H186="",1,0)+IF($I186="",1,0)+IF($J186="",1,0),0))</f>
        <v/>
      </c>
      <c r="Q186" s="28">
        <f>IF($A186="","",IF(COUNTIF('Interfaces'!$A$2:$A$201,$A186)&gt;1,"DOUBLON",""))</f>
        <v/>
      </c>
      <c r="R186" s="28">
        <f>IF($A186="","",IF($Q186="DOUBLON","DOUBLON",IF($G186="","SANS PROPRIÉTAIRE",IF($P186&gt;0,"INCOMPLÈTE",IF($J186="Bloquée","BLOQUÉE",IF($J186="Clôturée","OK",IF($H186&lt;Paramètres!$B$2,"EN RETARD",IF($H186&lt;=Paramètres!$B$2+Paramètres!$B$3,"À TRAITER","À VENIR"))))))))</f>
        <v/>
      </c>
    </row>
    <row r="187" ht="24" customHeight="1">
      <c r="A187" s="23" t="n"/>
      <c r="B187" s="23" t="n"/>
      <c r="C187" s="23" t="n"/>
      <c r="D187" s="24" t="n"/>
      <c r="E187" s="24" t="n"/>
      <c r="F187" s="24" t="n"/>
      <c r="G187" s="24" t="n"/>
      <c r="H187" s="35" t="n"/>
      <c r="I187" s="23" t="n"/>
      <c r="J187" s="23" t="n"/>
      <c r="K187" s="35" t="n"/>
      <c r="L187" s="24" t="n"/>
      <c r="M187" s="26">
        <f>IF($A187="","",IFERROR(VLOOKUP($B187,'Lots'!$A$2:$B$101,2,FALSE),"LOT INCONNU"))</f>
        <v/>
      </c>
      <c r="N187" s="26">
        <f>IF($A187="","",IFERROR(VLOOKUP($C187,'Lots'!$A$2:$B$101,2,FALSE),"LOT INCONNU"))</f>
        <v/>
      </c>
      <c r="O187" s="27">
        <f>IF(OR($A187="",$H187=""),"",$H187-Paramètres!$B$2)</f>
        <v/>
      </c>
      <c r="P187" s="28">
        <f>IF($A187="","",IFERROR(IF($B187="",1,0)+IF($C187="",1,0)+IF($D187="",1,0)+IF($E187="",1,0)+IF($F187="",1,0)+IF($G187="",1,0)+IF($H187="",1,0)+IF($I187="",1,0)+IF($J187="",1,0),0))</f>
        <v/>
      </c>
      <c r="Q187" s="28">
        <f>IF($A187="","",IF(COUNTIF('Interfaces'!$A$2:$A$201,$A187)&gt;1,"DOUBLON",""))</f>
        <v/>
      </c>
      <c r="R187" s="28">
        <f>IF($A187="","",IF($Q187="DOUBLON","DOUBLON",IF($G187="","SANS PROPRIÉTAIRE",IF($P187&gt;0,"INCOMPLÈTE",IF($J187="Bloquée","BLOQUÉE",IF($J187="Clôturée","OK",IF($H187&lt;Paramètres!$B$2,"EN RETARD",IF($H187&lt;=Paramètres!$B$2+Paramètres!$B$3,"À TRAITER","À VENIR"))))))))</f>
        <v/>
      </c>
    </row>
    <row r="188" ht="24" customHeight="1">
      <c r="A188" s="23" t="n"/>
      <c r="B188" s="23" t="n"/>
      <c r="C188" s="23" t="n"/>
      <c r="D188" s="24" t="n"/>
      <c r="E188" s="24" t="n"/>
      <c r="F188" s="24" t="n"/>
      <c r="G188" s="24" t="n"/>
      <c r="H188" s="35" t="n"/>
      <c r="I188" s="23" t="n"/>
      <c r="J188" s="23" t="n"/>
      <c r="K188" s="35" t="n"/>
      <c r="L188" s="24" t="n"/>
      <c r="M188" s="26">
        <f>IF($A188="","",IFERROR(VLOOKUP($B188,'Lots'!$A$2:$B$101,2,FALSE),"LOT INCONNU"))</f>
        <v/>
      </c>
      <c r="N188" s="26">
        <f>IF($A188="","",IFERROR(VLOOKUP($C188,'Lots'!$A$2:$B$101,2,FALSE),"LOT INCONNU"))</f>
        <v/>
      </c>
      <c r="O188" s="27">
        <f>IF(OR($A188="",$H188=""),"",$H188-Paramètres!$B$2)</f>
        <v/>
      </c>
      <c r="P188" s="28">
        <f>IF($A188="","",IFERROR(IF($B188="",1,0)+IF($C188="",1,0)+IF($D188="",1,0)+IF($E188="",1,0)+IF($F188="",1,0)+IF($G188="",1,0)+IF($H188="",1,0)+IF($I188="",1,0)+IF($J188="",1,0),0))</f>
        <v/>
      </c>
      <c r="Q188" s="28">
        <f>IF($A188="","",IF(COUNTIF('Interfaces'!$A$2:$A$201,$A188)&gt;1,"DOUBLON",""))</f>
        <v/>
      </c>
      <c r="R188" s="28">
        <f>IF($A188="","",IF($Q188="DOUBLON","DOUBLON",IF($G188="","SANS PROPRIÉTAIRE",IF($P188&gt;0,"INCOMPLÈTE",IF($J188="Bloquée","BLOQUÉE",IF($J188="Clôturée","OK",IF($H188&lt;Paramètres!$B$2,"EN RETARD",IF($H188&lt;=Paramètres!$B$2+Paramètres!$B$3,"À TRAITER","À VENIR"))))))))</f>
        <v/>
      </c>
    </row>
    <row r="189" ht="24" customHeight="1">
      <c r="A189" s="23" t="n"/>
      <c r="B189" s="23" t="n"/>
      <c r="C189" s="23" t="n"/>
      <c r="D189" s="24" t="n"/>
      <c r="E189" s="24" t="n"/>
      <c r="F189" s="24" t="n"/>
      <c r="G189" s="24" t="n"/>
      <c r="H189" s="35" t="n"/>
      <c r="I189" s="23" t="n"/>
      <c r="J189" s="23" t="n"/>
      <c r="K189" s="35" t="n"/>
      <c r="L189" s="24" t="n"/>
      <c r="M189" s="26">
        <f>IF($A189="","",IFERROR(VLOOKUP($B189,'Lots'!$A$2:$B$101,2,FALSE),"LOT INCONNU"))</f>
        <v/>
      </c>
      <c r="N189" s="26">
        <f>IF($A189="","",IFERROR(VLOOKUP($C189,'Lots'!$A$2:$B$101,2,FALSE),"LOT INCONNU"))</f>
        <v/>
      </c>
      <c r="O189" s="27">
        <f>IF(OR($A189="",$H189=""),"",$H189-Paramètres!$B$2)</f>
        <v/>
      </c>
      <c r="P189" s="28">
        <f>IF($A189="","",IFERROR(IF($B189="",1,0)+IF($C189="",1,0)+IF($D189="",1,0)+IF($E189="",1,0)+IF($F189="",1,0)+IF($G189="",1,0)+IF($H189="",1,0)+IF($I189="",1,0)+IF($J189="",1,0),0))</f>
        <v/>
      </c>
      <c r="Q189" s="28">
        <f>IF($A189="","",IF(COUNTIF('Interfaces'!$A$2:$A$201,$A189)&gt;1,"DOUBLON",""))</f>
        <v/>
      </c>
      <c r="R189" s="28">
        <f>IF($A189="","",IF($Q189="DOUBLON","DOUBLON",IF($G189="","SANS PROPRIÉTAIRE",IF($P189&gt;0,"INCOMPLÈTE",IF($J189="Bloquée","BLOQUÉE",IF($J189="Clôturée","OK",IF($H189&lt;Paramètres!$B$2,"EN RETARD",IF($H189&lt;=Paramètres!$B$2+Paramètres!$B$3,"À TRAITER","À VENIR"))))))))</f>
        <v/>
      </c>
    </row>
    <row r="190" ht="24" customHeight="1">
      <c r="A190" s="23" t="n"/>
      <c r="B190" s="23" t="n"/>
      <c r="C190" s="23" t="n"/>
      <c r="D190" s="24" t="n"/>
      <c r="E190" s="24" t="n"/>
      <c r="F190" s="24" t="n"/>
      <c r="G190" s="24" t="n"/>
      <c r="H190" s="35" t="n"/>
      <c r="I190" s="23" t="n"/>
      <c r="J190" s="23" t="n"/>
      <c r="K190" s="35" t="n"/>
      <c r="L190" s="24" t="n"/>
      <c r="M190" s="26">
        <f>IF($A190="","",IFERROR(VLOOKUP($B190,'Lots'!$A$2:$B$101,2,FALSE),"LOT INCONNU"))</f>
        <v/>
      </c>
      <c r="N190" s="26">
        <f>IF($A190="","",IFERROR(VLOOKUP($C190,'Lots'!$A$2:$B$101,2,FALSE),"LOT INCONNU"))</f>
        <v/>
      </c>
      <c r="O190" s="27">
        <f>IF(OR($A190="",$H190=""),"",$H190-Paramètres!$B$2)</f>
        <v/>
      </c>
      <c r="P190" s="28">
        <f>IF($A190="","",IFERROR(IF($B190="",1,0)+IF($C190="",1,0)+IF($D190="",1,0)+IF($E190="",1,0)+IF($F190="",1,0)+IF($G190="",1,0)+IF($H190="",1,0)+IF($I190="",1,0)+IF($J190="",1,0),0))</f>
        <v/>
      </c>
      <c r="Q190" s="28">
        <f>IF($A190="","",IF(COUNTIF('Interfaces'!$A$2:$A$201,$A190)&gt;1,"DOUBLON",""))</f>
        <v/>
      </c>
      <c r="R190" s="28">
        <f>IF($A190="","",IF($Q190="DOUBLON","DOUBLON",IF($G190="","SANS PROPRIÉTAIRE",IF($P190&gt;0,"INCOMPLÈTE",IF($J190="Bloquée","BLOQUÉE",IF($J190="Clôturée","OK",IF($H190&lt;Paramètres!$B$2,"EN RETARD",IF($H190&lt;=Paramètres!$B$2+Paramètres!$B$3,"À TRAITER","À VENIR"))))))))</f>
        <v/>
      </c>
    </row>
    <row r="191" ht="24" customHeight="1">
      <c r="A191" s="23" t="n"/>
      <c r="B191" s="23" t="n"/>
      <c r="C191" s="23" t="n"/>
      <c r="D191" s="24" t="n"/>
      <c r="E191" s="24" t="n"/>
      <c r="F191" s="24" t="n"/>
      <c r="G191" s="24" t="n"/>
      <c r="H191" s="35" t="n"/>
      <c r="I191" s="23" t="n"/>
      <c r="J191" s="23" t="n"/>
      <c r="K191" s="35" t="n"/>
      <c r="L191" s="24" t="n"/>
      <c r="M191" s="26">
        <f>IF($A191="","",IFERROR(VLOOKUP($B191,'Lots'!$A$2:$B$101,2,FALSE),"LOT INCONNU"))</f>
        <v/>
      </c>
      <c r="N191" s="26">
        <f>IF($A191="","",IFERROR(VLOOKUP($C191,'Lots'!$A$2:$B$101,2,FALSE),"LOT INCONNU"))</f>
        <v/>
      </c>
      <c r="O191" s="27">
        <f>IF(OR($A191="",$H191=""),"",$H191-Paramètres!$B$2)</f>
        <v/>
      </c>
      <c r="P191" s="28">
        <f>IF($A191="","",IFERROR(IF($B191="",1,0)+IF($C191="",1,0)+IF($D191="",1,0)+IF($E191="",1,0)+IF($F191="",1,0)+IF($G191="",1,0)+IF($H191="",1,0)+IF($I191="",1,0)+IF($J191="",1,0),0))</f>
        <v/>
      </c>
      <c r="Q191" s="28">
        <f>IF($A191="","",IF(COUNTIF('Interfaces'!$A$2:$A$201,$A191)&gt;1,"DOUBLON",""))</f>
        <v/>
      </c>
      <c r="R191" s="28">
        <f>IF($A191="","",IF($Q191="DOUBLON","DOUBLON",IF($G191="","SANS PROPRIÉTAIRE",IF($P191&gt;0,"INCOMPLÈTE",IF($J191="Bloquée","BLOQUÉE",IF($J191="Clôturée","OK",IF($H191&lt;Paramètres!$B$2,"EN RETARD",IF($H191&lt;=Paramètres!$B$2+Paramètres!$B$3,"À TRAITER","À VENIR"))))))))</f>
        <v/>
      </c>
    </row>
    <row r="192" ht="24" customHeight="1">
      <c r="A192" s="23" t="n"/>
      <c r="B192" s="23" t="n"/>
      <c r="C192" s="23" t="n"/>
      <c r="D192" s="24" t="n"/>
      <c r="E192" s="24" t="n"/>
      <c r="F192" s="24" t="n"/>
      <c r="G192" s="24" t="n"/>
      <c r="H192" s="35" t="n"/>
      <c r="I192" s="23" t="n"/>
      <c r="J192" s="23" t="n"/>
      <c r="K192" s="35" t="n"/>
      <c r="L192" s="24" t="n"/>
      <c r="M192" s="26">
        <f>IF($A192="","",IFERROR(VLOOKUP($B192,'Lots'!$A$2:$B$101,2,FALSE),"LOT INCONNU"))</f>
        <v/>
      </c>
      <c r="N192" s="26">
        <f>IF($A192="","",IFERROR(VLOOKUP($C192,'Lots'!$A$2:$B$101,2,FALSE),"LOT INCONNU"))</f>
        <v/>
      </c>
      <c r="O192" s="27">
        <f>IF(OR($A192="",$H192=""),"",$H192-Paramètres!$B$2)</f>
        <v/>
      </c>
      <c r="P192" s="28">
        <f>IF($A192="","",IFERROR(IF($B192="",1,0)+IF($C192="",1,0)+IF($D192="",1,0)+IF($E192="",1,0)+IF($F192="",1,0)+IF($G192="",1,0)+IF($H192="",1,0)+IF($I192="",1,0)+IF($J192="",1,0),0))</f>
        <v/>
      </c>
      <c r="Q192" s="28">
        <f>IF($A192="","",IF(COUNTIF('Interfaces'!$A$2:$A$201,$A192)&gt;1,"DOUBLON",""))</f>
        <v/>
      </c>
      <c r="R192" s="28">
        <f>IF($A192="","",IF($Q192="DOUBLON","DOUBLON",IF($G192="","SANS PROPRIÉTAIRE",IF($P192&gt;0,"INCOMPLÈTE",IF($J192="Bloquée","BLOQUÉE",IF($J192="Clôturée","OK",IF($H192&lt;Paramètres!$B$2,"EN RETARD",IF($H192&lt;=Paramètres!$B$2+Paramètres!$B$3,"À TRAITER","À VENIR"))))))))</f>
        <v/>
      </c>
    </row>
    <row r="193" ht="24" customHeight="1">
      <c r="A193" s="23" t="n"/>
      <c r="B193" s="23" t="n"/>
      <c r="C193" s="23" t="n"/>
      <c r="D193" s="24" t="n"/>
      <c r="E193" s="24" t="n"/>
      <c r="F193" s="24" t="n"/>
      <c r="G193" s="24" t="n"/>
      <c r="H193" s="35" t="n"/>
      <c r="I193" s="23" t="n"/>
      <c r="J193" s="23" t="n"/>
      <c r="K193" s="35" t="n"/>
      <c r="L193" s="24" t="n"/>
      <c r="M193" s="26">
        <f>IF($A193="","",IFERROR(VLOOKUP($B193,'Lots'!$A$2:$B$101,2,FALSE),"LOT INCONNU"))</f>
        <v/>
      </c>
      <c r="N193" s="26">
        <f>IF($A193="","",IFERROR(VLOOKUP($C193,'Lots'!$A$2:$B$101,2,FALSE),"LOT INCONNU"))</f>
        <v/>
      </c>
      <c r="O193" s="27">
        <f>IF(OR($A193="",$H193=""),"",$H193-Paramètres!$B$2)</f>
        <v/>
      </c>
      <c r="P193" s="28">
        <f>IF($A193="","",IFERROR(IF($B193="",1,0)+IF($C193="",1,0)+IF($D193="",1,0)+IF($E193="",1,0)+IF($F193="",1,0)+IF($G193="",1,0)+IF($H193="",1,0)+IF($I193="",1,0)+IF($J193="",1,0),0))</f>
        <v/>
      </c>
      <c r="Q193" s="28">
        <f>IF($A193="","",IF(COUNTIF('Interfaces'!$A$2:$A$201,$A193)&gt;1,"DOUBLON",""))</f>
        <v/>
      </c>
      <c r="R193" s="28">
        <f>IF($A193="","",IF($Q193="DOUBLON","DOUBLON",IF($G193="","SANS PROPRIÉTAIRE",IF($P193&gt;0,"INCOMPLÈTE",IF($J193="Bloquée","BLOQUÉE",IF($J193="Clôturée","OK",IF($H193&lt;Paramètres!$B$2,"EN RETARD",IF($H193&lt;=Paramètres!$B$2+Paramètres!$B$3,"À TRAITER","À VENIR"))))))))</f>
        <v/>
      </c>
    </row>
    <row r="194" ht="24" customHeight="1">
      <c r="A194" s="23" t="n"/>
      <c r="B194" s="23" t="n"/>
      <c r="C194" s="23" t="n"/>
      <c r="D194" s="24" t="n"/>
      <c r="E194" s="24" t="n"/>
      <c r="F194" s="24" t="n"/>
      <c r="G194" s="24" t="n"/>
      <c r="H194" s="35" t="n"/>
      <c r="I194" s="23" t="n"/>
      <c r="J194" s="23" t="n"/>
      <c r="K194" s="35" t="n"/>
      <c r="L194" s="24" t="n"/>
      <c r="M194" s="26">
        <f>IF($A194="","",IFERROR(VLOOKUP($B194,'Lots'!$A$2:$B$101,2,FALSE),"LOT INCONNU"))</f>
        <v/>
      </c>
      <c r="N194" s="26">
        <f>IF($A194="","",IFERROR(VLOOKUP($C194,'Lots'!$A$2:$B$101,2,FALSE),"LOT INCONNU"))</f>
        <v/>
      </c>
      <c r="O194" s="27">
        <f>IF(OR($A194="",$H194=""),"",$H194-Paramètres!$B$2)</f>
        <v/>
      </c>
      <c r="P194" s="28">
        <f>IF($A194="","",IFERROR(IF($B194="",1,0)+IF($C194="",1,0)+IF($D194="",1,0)+IF($E194="",1,0)+IF($F194="",1,0)+IF($G194="",1,0)+IF($H194="",1,0)+IF($I194="",1,0)+IF($J194="",1,0),0))</f>
        <v/>
      </c>
      <c r="Q194" s="28">
        <f>IF($A194="","",IF(COUNTIF('Interfaces'!$A$2:$A$201,$A194)&gt;1,"DOUBLON",""))</f>
        <v/>
      </c>
      <c r="R194" s="28">
        <f>IF($A194="","",IF($Q194="DOUBLON","DOUBLON",IF($G194="","SANS PROPRIÉTAIRE",IF($P194&gt;0,"INCOMPLÈTE",IF($J194="Bloquée","BLOQUÉE",IF($J194="Clôturée","OK",IF($H194&lt;Paramètres!$B$2,"EN RETARD",IF($H194&lt;=Paramètres!$B$2+Paramètres!$B$3,"À TRAITER","À VENIR"))))))))</f>
        <v/>
      </c>
    </row>
    <row r="195" ht="24" customHeight="1">
      <c r="A195" s="23" t="n"/>
      <c r="B195" s="23" t="n"/>
      <c r="C195" s="23" t="n"/>
      <c r="D195" s="24" t="n"/>
      <c r="E195" s="24" t="n"/>
      <c r="F195" s="24" t="n"/>
      <c r="G195" s="24" t="n"/>
      <c r="H195" s="35" t="n"/>
      <c r="I195" s="23" t="n"/>
      <c r="J195" s="23" t="n"/>
      <c r="K195" s="35" t="n"/>
      <c r="L195" s="24" t="n"/>
      <c r="M195" s="26">
        <f>IF($A195="","",IFERROR(VLOOKUP($B195,'Lots'!$A$2:$B$101,2,FALSE),"LOT INCONNU"))</f>
        <v/>
      </c>
      <c r="N195" s="26">
        <f>IF($A195="","",IFERROR(VLOOKUP($C195,'Lots'!$A$2:$B$101,2,FALSE),"LOT INCONNU"))</f>
        <v/>
      </c>
      <c r="O195" s="27">
        <f>IF(OR($A195="",$H195=""),"",$H195-Paramètres!$B$2)</f>
        <v/>
      </c>
      <c r="P195" s="28">
        <f>IF($A195="","",IFERROR(IF($B195="",1,0)+IF($C195="",1,0)+IF($D195="",1,0)+IF($E195="",1,0)+IF($F195="",1,0)+IF($G195="",1,0)+IF($H195="",1,0)+IF($I195="",1,0)+IF($J195="",1,0),0))</f>
        <v/>
      </c>
      <c r="Q195" s="28">
        <f>IF($A195="","",IF(COUNTIF('Interfaces'!$A$2:$A$201,$A195)&gt;1,"DOUBLON",""))</f>
        <v/>
      </c>
      <c r="R195" s="28">
        <f>IF($A195="","",IF($Q195="DOUBLON","DOUBLON",IF($G195="","SANS PROPRIÉTAIRE",IF($P195&gt;0,"INCOMPLÈTE",IF($J195="Bloquée","BLOQUÉE",IF($J195="Clôturée","OK",IF($H195&lt;Paramètres!$B$2,"EN RETARD",IF($H195&lt;=Paramètres!$B$2+Paramètres!$B$3,"À TRAITER","À VENIR"))))))))</f>
        <v/>
      </c>
    </row>
    <row r="196" ht="24" customHeight="1">
      <c r="A196" s="23" t="n"/>
      <c r="B196" s="23" t="n"/>
      <c r="C196" s="23" t="n"/>
      <c r="D196" s="24" t="n"/>
      <c r="E196" s="24" t="n"/>
      <c r="F196" s="24" t="n"/>
      <c r="G196" s="24" t="n"/>
      <c r="H196" s="35" t="n"/>
      <c r="I196" s="23" t="n"/>
      <c r="J196" s="23" t="n"/>
      <c r="K196" s="35" t="n"/>
      <c r="L196" s="24" t="n"/>
      <c r="M196" s="26">
        <f>IF($A196="","",IFERROR(VLOOKUP($B196,'Lots'!$A$2:$B$101,2,FALSE),"LOT INCONNU"))</f>
        <v/>
      </c>
      <c r="N196" s="26">
        <f>IF($A196="","",IFERROR(VLOOKUP($C196,'Lots'!$A$2:$B$101,2,FALSE),"LOT INCONNU"))</f>
        <v/>
      </c>
      <c r="O196" s="27">
        <f>IF(OR($A196="",$H196=""),"",$H196-Paramètres!$B$2)</f>
        <v/>
      </c>
      <c r="P196" s="28">
        <f>IF($A196="","",IFERROR(IF($B196="",1,0)+IF($C196="",1,0)+IF($D196="",1,0)+IF($E196="",1,0)+IF($F196="",1,0)+IF($G196="",1,0)+IF($H196="",1,0)+IF($I196="",1,0)+IF($J196="",1,0),0))</f>
        <v/>
      </c>
      <c r="Q196" s="28">
        <f>IF($A196="","",IF(COUNTIF('Interfaces'!$A$2:$A$201,$A196)&gt;1,"DOUBLON",""))</f>
        <v/>
      </c>
      <c r="R196" s="28">
        <f>IF($A196="","",IF($Q196="DOUBLON","DOUBLON",IF($G196="","SANS PROPRIÉTAIRE",IF($P196&gt;0,"INCOMPLÈTE",IF($J196="Bloquée","BLOQUÉE",IF($J196="Clôturée","OK",IF($H196&lt;Paramètres!$B$2,"EN RETARD",IF($H196&lt;=Paramètres!$B$2+Paramètres!$B$3,"À TRAITER","À VENIR"))))))))</f>
        <v/>
      </c>
    </row>
    <row r="197" ht="24" customHeight="1">
      <c r="A197" s="23" t="n"/>
      <c r="B197" s="23" t="n"/>
      <c r="C197" s="23" t="n"/>
      <c r="D197" s="24" t="n"/>
      <c r="E197" s="24" t="n"/>
      <c r="F197" s="24" t="n"/>
      <c r="G197" s="24" t="n"/>
      <c r="H197" s="35" t="n"/>
      <c r="I197" s="23" t="n"/>
      <c r="J197" s="23" t="n"/>
      <c r="K197" s="35" t="n"/>
      <c r="L197" s="24" t="n"/>
      <c r="M197" s="26">
        <f>IF($A197="","",IFERROR(VLOOKUP($B197,'Lots'!$A$2:$B$101,2,FALSE),"LOT INCONNU"))</f>
        <v/>
      </c>
      <c r="N197" s="26">
        <f>IF($A197="","",IFERROR(VLOOKUP($C197,'Lots'!$A$2:$B$101,2,FALSE),"LOT INCONNU"))</f>
        <v/>
      </c>
      <c r="O197" s="27">
        <f>IF(OR($A197="",$H197=""),"",$H197-Paramètres!$B$2)</f>
        <v/>
      </c>
      <c r="P197" s="28">
        <f>IF($A197="","",IFERROR(IF($B197="",1,0)+IF($C197="",1,0)+IF($D197="",1,0)+IF($E197="",1,0)+IF($F197="",1,0)+IF($G197="",1,0)+IF($H197="",1,0)+IF($I197="",1,0)+IF($J197="",1,0),0))</f>
        <v/>
      </c>
      <c r="Q197" s="28">
        <f>IF($A197="","",IF(COUNTIF('Interfaces'!$A$2:$A$201,$A197)&gt;1,"DOUBLON",""))</f>
        <v/>
      </c>
      <c r="R197" s="28">
        <f>IF($A197="","",IF($Q197="DOUBLON","DOUBLON",IF($G197="","SANS PROPRIÉTAIRE",IF($P197&gt;0,"INCOMPLÈTE",IF($J197="Bloquée","BLOQUÉE",IF($J197="Clôturée","OK",IF($H197&lt;Paramètres!$B$2,"EN RETARD",IF($H197&lt;=Paramètres!$B$2+Paramètres!$B$3,"À TRAITER","À VENIR"))))))))</f>
        <v/>
      </c>
    </row>
    <row r="198" ht="24" customHeight="1">
      <c r="A198" s="23" t="n"/>
      <c r="B198" s="23" t="n"/>
      <c r="C198" s="23" t="n"/>
      <c r="D198" s="24" t="n"/>
      <c r="E198" s="24" t="n"/>
      <c r="F198" s="24" t="n"/>
      <c r="G198" s="24" t="n"/>
      <c r="H198" s="35" t="n"/>
      <c r="I198" s="23" t="n"/>
      <c r="J198" s="23" t="n"/>
      <c r="K198" s="35" t="n"/>
      <c r="L198" s="24" t="n"/>
      <c r="M198" s="26">
        <f>IF($A198="","",IFERROR(VLOOKUP($B198,'Lots'!$A$2:$B$101,2,FALSE),"LOT INCONNU"))</f>
        <v/>
      </c>
      <c r="N198" s="26">
        <f>IF($A198="","",IFERROR(VLOOKUP($C198,'Lots'!$A$2:$B$101,2,FALSE),"LOT INCONNU"))</f>
        <v/>
      </c>
      <c r="O198" s="27">
        <f>IF(OR($A198="",$H198=""),"",$H198-Paramètres!$B$2)</f>
        <v/>
      </c>
      <c r="P198" s="28">
        <f>IF($A198="","",IFERROR(IF($B198="",1,0)+IF($C198="",1,0)+IF($D198="",1,0)+IF($E198="",1,0)+IF($F198="",1,0)+IF($G198="",1,0)+IF($H198="",1,0)+IF($I198="",1,0)+IF($J198="",1,0),0))</f>
        <v/>
      </c>
      <c r="Q198" s="28">
        <f>IF($A198="","",IF(COUNTIF('Interfaces'!$A$2:$A$201,$A198)&gt;1,"DOUBLON",""))</f>
        <v/>
      </c>
      <c r="R198" s="28">
        <f>IF($A198="","",IF($Q198="DOUBLON","DOUBLON",IF($G198="","SANS PROPRIÉTAIRE",IF($P198&gt;0,"INCOMPLÈTE",IF($J198="Bloquée","BLOQUÉE",IF($J198="Clôturée","OK",IF($H198&lt;Paramètres!$B$2,"EN RETARD",IF($H198&lt;=Paramètres!$B$2+Paramètres!$B$3,"À TRAITER","À VENIR"))))))))</f>
        <v/>
      </c>
    </row>
    <row r="199" ht="24" customHeight="1">
      <c r="A199" s="23" t="n"/>
      <c r="B199" s="23" t="n"/>
      <c r="C199" s="23" t="n"/>
      <c r="D199" s="24" t="n"/>
      <c r="E199" s="24" t="n"/>
      <c r="F199" s="24" t="n"/>
      <c r="G199" s="24" t="n"/>
      <c r="H199" s="35" t="n"/>
      <c r="I199" s="23" t="n"/>
      <c r="J199" s="23" t="n"/>
      <c r="K199" s="35" t="n"/>
      <c r="L199" s="24" t="n"/>
      <c r="M199" s="26">
        <f>IF($A199="","",IFERROR(VLOOKUP($B199,'Lots'!$A$2:$B$101,2,FALSE),"LOT INCONNU"))</f>
        <v/>
      </c>
      <c r="N199" s="26">
        <f>IF($A199="","",IFERROR(VLOOKUP($C199,'Lots'!$A$2:$B$101,2,FALSE),"LOT INCONNU"))</f>
        <v/>
      </c>
      <c r="O199" s="27">
        <f>IF(OR($A199="",$H199=""),"",$H199-Paramètres!$B$2)</f>
        <v/>
      </c>
      <c r="P199" s="28">
        <f>IF($A199="","",IFERROR(IF($B199="",1,0)+IF($C199="",1,0)+IF($D199="",1,0)+IF($E199="",1,0)+IF($F199="",1,0)+IF($G199="",1,0)+IF($H199="",1,0)+IF($I199="",1,0)+IF($J199="",1,0),0))</f>
        <v/>
      </c>
      <c r="Q199" s="28">
        <f>IF($A199="","",IF(COUNTIF('Interfaces'!$A$2:$A$201,$A199)&gt;1,"DOUBLON",""))</f>
        <v/>
      </c>
      <c r="R199" s="28">
        <f>IF($A199="","",IF($Q199="DOUBLON","DOUBLON",IF($G199="","SANS PROPRIÉTAIRE",IF($P199&gt;0,"INCOMPLÈTE",IF($J199="Bloquée","BLOQUÉE",IF($J199="Clôturée","OK",IF($H199&lt;Paramètres!$B$2,"EN RETARD",IF($H199&lt;=Paramètres!$B$2+Paramètres!$B$3,"À TRAITER","À VENIR"))))))))</f>
        <v/>
      </c>
    </row>
    <row r="200" ht="24" customHeight="1">
      <c r="A200" s="23" t="n"/>
      <c r="B200" s="23" t="n"/>
      <c r="C200" s="23" t="n"/>
      <c r="D200" s="24" t="n"/>
      <c r="E200" s="24" t="n"/>
      <c r="F200" s="24" t="n"/>
      <c r="G200" s="24" t="n"/>
      <c r="H200" s="35" t="n"/>
      <c r="I200" s="23" t="n"/>
      <c r="J200" s="23" t="n"/>
      <c r="K200" s="35" t="n"/>
      <c r="L200" s="24" t="n"/>
      <c r="M200" s="26">
        <f>IF($A200="","",IFERROR(VLOOKUP($B200,'Lots'!$A$2:$B$101,2,FALSE),"LOT INCONNU"))</f>
        <v/>
      </c>
      <c r="N200" s="26">
        <f>IF($A200="","",IFERROR(VLOOKUP($C200,'Lots'!$A$2:$B$101,2,FALSE),"LOT INCONNU"))</f>
        <v/>
      </c>
      <c r="O200" s="27">
        <f>IF(OR($A200="",$H200=""),"",$H200-Paramètres!$B$2)</f>
        <v/>
      </c>
      <c r="P200" s="28">
        <f>IF($A200="","",IFERROR(IF($B200="",1,0)+IF($C200="",1,0)+IF($D200="",1,0)+IF($E200="",1,0)+IF($F200="",1,0)+IF($G200="",1,0)+IF($H200="",1,0)+IF($I200="",1,0)+IF($J200="",1,0),0))</f>
        <v/>
      </c>
      <c r="Q200" s="28">
        <f>IF($A200="","",IF(COUNTIF('Interfaces'!$A$2:$A$201,$A200)&gt;1,"DOUBLON",""))</f>
        <v/>
      </c>
      <c r="R200" s="28">
        <f>IF($A200="","",IF($Q200="DOUBLON","DOUBLON",IF($G200="","SANS PROPRIÉTAIRE",IF($P200&gt;0,"INCOMPLÈTE",IF($J200="Bloquée","BLOQUÉE",IF($J200="Clôturée","OK",IF($H200&lt;Paramètres!$B$2,"EN RETARD",IF($H200&lt;=Paramètres!$B$2+Paramètres!$B$3,"À TRAITER","À VENIR"))))))))</f>
        <v/>
      </c>
    </row>
    <row r="201" ht="24" customHeight="1">
      <c r="A201" s="23" t="n"/>
      <c r="B201" s="23" t="n"/>
      <c r="C201" s="23" t="n"/>
      <c r="D201" s="24" t="n"/>
      <c r="E201" s="24" t="n"/>
      <c r="F201" s="24" t="n"/>
      <c r="G201" s="24" t="n"/>
      <c r="H201" s="35" t="n"/>
      <c r="I201" s="23" t="n"/>
      <c r="J201" s="23" t="n"/>
      <c r="K201" s="35" t="n"/>
      <c r="L201" s="24" t="n"/>
      <c r="M201" s="26">
        <f>IF($A201="","",IFERROR(VLOOKUP($B201,'Lots'!$A$2:$B$101,2,FALSE),"LOT INCONNU"))</f>
        <v/>
      </c>
      <c r="N201" s="26">
        <f>IF($A201="","",IFERROR(VLOOKUP($C201,'Lots'!$A$2:$B$101,2,FALSE),"LOT INCONNU"))</f>
        <v/>
      </c>
      <c r="O201" s="27">
        <f>IF(OR($A201="",$H201=""),"",$H201-Paramètres!$B$2)</f>
        <v/>
      </c>
      <c r="P201" s="28">
        <f>IF($A201="","",IFERROR(IF($B201="",1,0)+IF($C201="",1,0)+IF($D201="",1,0)+IF($E201="",1,0)+IF($F201="",1,0)+IF($G201="",1,0)+IF($H201="",1,0)+IF($I201="",1,0)+IF($J201="",1,0),0))</f>
        <v/>
      </c>
      <c r="Q201" s="28">
        <f>IF($A201="","",IF(COUNTIF('Interfaces'!$A$2:$A$201,$A201)&gt;1,"DOUBLON",""))</f>
        <v/>
      </c>
      <c r="R201" s="28">
        <f>IF($A201="","",IF($Q201="DOUBLON","DOUBLON",IF($G201="","SANS PROPRIÉTAIRE",IF($P201&gt;0,"INCOMPLÈTE",IF($J201="Bloquée","BLOQUÉE",IF($J201="Clôturée","OK",IF($H201&lt;Paramètres!$B$2,"EN RETARD",IF($H201&lt;=Paramètres!$B$2+Paramètres!$B$3,"À TRAITER","À VENIR"))))))))</f>
        <v/>
      </c>
    </row>
  </sheetData>
  <conditionalFormatting sqref="A2:R201">
    <cfRule type="expression" priority="1" dxfId="0" stopIfTrue="1">
      <formula>OR($R2="SANS PROPRIÉTAIRE",$R2="DOUBLON",$R2="EN RETARD")</formula>
    </cfRule>
    <cfRule type="expression" priority="2" dxfId="1" stopIfTrue="1">
      <formula>OR($R2="BLOQUÉE",$R2="INCOMPLÈTE",$R2="À TRAITER")</formula>
    </cfRule>
    <cfRule type="expression" priority="3" dxfId="2" stopIfTrue="1">
      <formula>$R2="OK"</formula>
    </cfRule>
    <cfRule type="expression" priority="4" dxfId="3" stopIfTrue="1">
      <formula>$R2="À VENIR"</formula>
    </cfRule>
  </conditionalFormatting>
  <dataValidations count="7">
    <dataValidation sqref="B2:B201" showErrorMessage="1" showDropDown="0" showInputMessage="1" allowBlank="1" errorTitle="Code de lot invalide" error="Sélectionnez un code existant dans la feuille Lots." promptTitle="Lot donneur" prompt="Choisir un code du référentiel Lots." type="list" errorStyle="stop">
      <formula1>=OFFSET(INDIRECT("Lots!$A$2"),0,0,COUNTIF(INDIRECT("Lots!$A$2:$A$101"),"?*"),1)</formula1>
    </dataValidation>
    <dataValidation sqref="C2:C201" showErrorMessage="1" showDropDown="0" showInputMessage="1" allowBlank="1" errorTitle="Code de lot invalide" error="Sélectionnez un code existant dans la feuille Lots." promptTitle="Lot receveur" prompt="Choisir un code différent du lot donneur." type="list" errorStyle="stop">
      <formula1>=OFFSET(INDIRECT("Lots!$A$2"),0,0,COUNTIF(INDIRECT("Lots!$A$2:$A$101"),"?*"),1)</formula1>
    </dataValidation>
    <dataValidation sqref="C2:C201" showErrorMessage="1" showInputMessage="1" allowBlank="1" errorTitle="Lots identiques" error="Le lot donneur et le lot receveur doivent être différents." promptTitle="Contrôle bilatéral" prompt="Le lot receveur doit être différent du lot donneur." type="custom" errorStyle="stop">
      <formula1>=OR($A2="",$B2&lt;&gt;$C2)</formula1>
    </dataValidation>
    <dataValidation sqref="H2:H201" showErrorMessage="1" showInputMessage="1" allowBlank="1" errorTitle="Date invalide" error="La date doit être comprise entre le 01/01/2020 et le 31/12/2035." promptTitle="Date requise" prompt="Saisir une date comprise entre le 01/01/2020 et le 31/12/2035." type="date" errorStyle="stop" operator="between">
      <formula1>=DATE(2020,1,1)</formula1>
      <formula2>=DATE(2035,12,31)</formula2>
    </dataValidation>
    <dataValidation sqref="I2:I201" showErrorMessage="1" showDropDown="0" showInputMessage="1" allowBlank="1" errorTitle="Criticité invalide" error="Choisissez Basse, Moyenne ou Haute." promptTitle="Criticité" prompt="Choisir une criticité dans la liste." type="list" errorStyle="stop">
      <formula1>=INDIRECT("Paramètres!$D$2:$D$4")</formula1>
    </dataValidation>
    <dataValidation sqref="J2:J201" showErrorMessage="1" showDropDown="0" showInputMessage="1" allowBlank="1" errorTitle="Statut invalide" error="Sélectionnez une valeur proposée dans la liste." promptTitle="Statut" prompt="Choisir un statut dans la liste." type="list" errorStyle="stop">
      <formula1>=INDIRECT("Paramètres!$E$2:$E$6")</formula1>
    </dataValidation>
    <dataValidation sqref="K2:K201" showErrorMessage="1" showInputMessage="1" allowBlank="1" errorTitle="Clôture incohérente" error="La date doit être vide hors statut Clôturée ou être comprise entre le 01/01/2020 et le 31/12/2035 et au moins égale à la date requise." promptTitle="Date de clôture" prompt="Laisser vide hors statut Clôturée. Pour une ligne clôturée, saisir une date au moins égale à la date requise." type="custom" errorStyle="stop">
      <formula1>=OR(AND($J2&lt;&gt;"Clôturée",$K2=""),AND($J2="Clôturée",ISNUMBER($K2),ISNUMBER($H2),$K2&gt;=$H2,$K2&gt;=DATE(2020,1,1),$K2&lt;=DATE(2035,12,31)))</formula1>
    </dataValidation>
  </dataValidations>
  <pageMargins left="0.3" right="0.3" top="0.5" bottom="0.5" header="0.2" footer="0.2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B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</cols>
  <sheetData>
    <row r="1" ht="30" customHeight="1">
      <c r="A1" s="2" t="inlineStr">
        <is>
          <t>Code lot</t>
        </is>
      </c>
      <c r="B1" s="2" t="inlineStr">
        <is>
          <t>Libellé lot</t>
        </is>
      </c>
    </row>
    <row r="2" ht="22" customHeight="1">
      <c r="A2" s="29" t="inlineStr">
        <is>
          <t>L01</t>
        </is>
      </c>
      <c r="B2" s="29" t="inlineStr">
        <is>
          <t>Gros œuvre</t>
        </is>
      </c>
    </row>
    <row r="3" ht="22" customHeight="1">
      <c r="A3" s="29" t="inlineStr">
        <is>
          <t>L02</t>
        </is>
      </c>
      <c r="B3" s="29" t="inlineStr">
        <is>
          <t>Étanchéité</t>
        </is>
      </c>
    </row>
    <row r="4" ht="22" customHeight="1">
      <c r="A4" s="29" t="inlineStr">
        <is>
          <t>L03</t>
        </is>
      </c>
      <c r="B4" s="29" t="inlineStr">
        <is>
          <t>Façades</t>
        </is>
      </c>
    </row>
    <row r="5" ht="22" customHeight="1">
      <c r="A5" s="29" t="inlineStr">
        <is>
          <t>L04</t>
        </is>
      </c>
      <c r="B5" s="29" t="inlineStr">
        <is>
          <t>Menuiseries extérieures</t>
        </is>
      </c>
    </row>
    <row r="6" ht="22" customHeight="1">
      <c r="A6" s="29" t="inlineStr">
        <is>
          <t>L05</t>
        </is>
      </c>
      <c r="B6" s="29" t="inlineStr">
        <is>
          <t>CVC</t>
        </is>
      </c>
    </row>
    <row r="7" ht="22" customHeight="1">
      <c r="A7" s="29" t="inlineStr">
        <is>
          <t>L06</t>
        </is>
      </c>
      <c r="B7" s="29" t="inlineStr">
        <is>
          <t>Plomberie</t>
        </is>
      </c>
    </row>
    <row r="8" ht="22" customHeight="1">
      <c r="A8" s="29" t="inlineStr">
        <is>
          <t>L07</t>
        </is>
      </c>
      <c r="B8" s="29" t="inlineStr">
        <is>
          <t>Électricité</t>
        </is>
      </c>
    </row>
    <row r="9" ht="22" customHeight="1">
      <c r="A9" s="29" t="inlineStr">
        <is>
          <t>L08</t>
        </is>
      </c>
      <c r="B9" s="29" t="inlineStr">
        <is>
          <t>Cloisons</t>
        </is>
      </c>
    </row>
    <row r="10" ht="22" customHeight="1">
      <c r="A10" s="29" t="inlineStr">
        <is>
          <t>L09</t>
        </is>
      </c>
      <c r="B10" s="29" t="inlineStr">
        <is>
          <t>Revêtements</t>
        </is>
      </c>
    </row>
    <row r="11" ht="22" customHeight="1">
      <c r="A11" s="29" t="inlineStr">
        <is>
          <t>L10</t>
        </is>
      </c>
      <c r="B11" s="29" t="inlineStr">
        <is>
          <t>Ascenseurs</t>
        </is>
      </c>
    </row>
    <row r="12" ht="22" customHeight="1">
      <c r="A12" s="29" t="n"/>
      <c r="B12" s="29" t="n"/>
    </row>
    <row r="13" ht="22" customHeight="1">
      <c r="A13" s="29" t="n"/>
      <c r="B13" s="29" t="n"/>
    </row>
    <row r="14" ht="22" customHeight="1">
      <c r="A14" s="29" t="n"/>
      <c r="B14" s="29" t="n"/>
    </row>
    <row r="15" ht="22" customHeight="1">
      <c r="A15" s="29" t="n"/>
      <c r="B15" s="29" t="n"/>
    </row>
    <row r="16" ht="22" customHeight="1">
      <c r="A16" s="29" t="n"/>
      <c r="B16" s="29" t="n"/>
    </row>
    <row r="17" ht="22" customHeight="1">
      <c r="A17" s="29" t="n"/>
      <c r="B17" s="29" t="n"/>
    </row>
    <row r="18" ht="22" customHeight="1">
      <c r="A18" s="29" t="n"/>
      <c r="B18" s="29" t="n"/>
    </row>
    <row r="19" ht="22" customHeight="1">
      <c r="A19" s="29" t="n"/>
      <c r="B19" s="29" t="n"/>
    </row>
    <row r="20" ht="22" customHeight="1">
      <c r="A20" s="29" t="n"/>
      <c r="B20" s="29" t="n"/>
    </row>
    <row r="21" ht="22" customHeight="1">
      <c r="A21" s="29" t="n"/>
      <c r="B21" s="29" t="n"/>
    </row>
    <row r="22" ht="22" customHeight="1">
      <c r="A22" s="29" t="n"/>
      <c r="B22" s="29" t="n"/>
    </row>
    <row r="23" ht="22" customHeight="1">
      <c r="A23" s="29" t="n"/>
      <c r="B23" s="29" t="n"/>
    </row>
    <row r="24" ht="22" customHeight="1">
      <c r="A24" s="29" t="n"/>
      <c r="B24" s="29" t="n"/>
    </row>
    <row r="25" ht="22" customHeight="1">
      <c r="A25" s="29" t="n"/>
      <c r="B25" s="29" t="n"/>
    </row>
    <row r="26" ht="22" customHeight="1">
      <c r="A26" s="29" t="n"/>
      <c r="B26" s="29" t="n"/>
    </row>
    <row r="27" ht="22" customHeight="1">
      <c r="A27" s="29" t="n"/>
      <c r="B27" s="29" t="n"/>
    </row>
    <row r="28" ht="22" customHeight="1">
      <c r="A28" s="29" t="n"/>
      <c r="B28" s="29" t="n"/>
    </row>
    <row r="29" ht="22" customHeight="1">
      <c r="A29" s="29" t="n"/>
      <c r="B29" s="29" t="n"/>
    </row>
    <row r="30" ht="22" customHeight="1">
      <c r="A30" s="29" t="n"/>
      <c r="B30" s="29" t="n"/>
    </row>
    <row r="31" ht="22" customHeight="1">
      <c r="A31" s="29" t="n"/>
      <c r="B31" s="29" t="n"/>
    </row>
    <row r="32" ht="22" customHeight="1">
      <c r="A32" s="29" t="n"/>
      <c r="B32" s="29" t="n"/>
    </row>
    <row r="33" ht="22" customHeight="1">
      <c r="A33" s="29" t="n"/>
      <c r="B33" s="29" t="n"/>
    </row>
    <row r="34" ht="22" customHeight="1">
      <c r="A34" s="29" t="n"/>
      <c r="B34" s="29" t="n"/>
    </row>
    <row r="35" ht="22" customHeight="1">
      <c r="A35" s="29" t="n"/>
      <c r="B35" s="29" t="n"/>
    </row>
    <row r="36" ht="22" customHeight="1">
      <c r="A36" s="29" t="n"/>
      <c r="B36" s="29" t="n"/>
    </row>
    <row r="37" ht="22" customHeight="1">
      <c r="A37" s="29" t="n"/>
      <c r="B37" s="29" t="n"/>
    </row>
    <row r="38" ht="22" customHeight="1">
      <c r="A38" s="29" t="n"/>
      <c r="B38" s="29" t="n"/>
    </row>
    <row r="39" ht="22" customHeight="1">
      <c r="A39" s="29" t="n"/>
      <c r="B39" s="29" t="n"/>
    </row>
    <row r="40" ht="22" customHeight="1">
      <c r="A40" s="29" t="n"/>
      <c r="B40" s="29" t="n"/>
    </row>
    <row r="41" ht="22" customHeight="1">
      <c r="A41" s="29" t="n"/>
      <c r="B41" s="29" t="n"/>
    </row>
    <row r="42" ht="22" customHeight="1">
      <c r="A42" s="29" t="n"/>
      <c r="B42" s="29" t="n"/>
    </row>
    <row r="43" ht="22" customHeight="1">
      <c r="A43" s="29" t="n"/>
      <c r="B43" s="29" t="n"/>
    </row>
    <row r="44" ht="22" customHeight="1">
      <c r="A44" s="29" t="n"/>
      <c r="B44" s="29" t="n"/>
    </row>
    <row r="45" ht="22" customHeight="1">
      <c r="A45" s="29" t="n"/>
      <c r="B45" s="29" t="n"/>
    </row>
    <row r="46" ht="22" customHeight="1">
      <c r="A46" s="29" t="n"/>
      <c r="B46" s="29" t="n"/>
    </row>
    <row r="47" ht="22" customHeight="1">
      <c r="A47" s="29" t="n"/>
      <c r="B47" s="29" t="n"/>
    </row>
    <row r="48" ht="22" customHeight="1">
      <c r="A48" s="29" t="n"/>
      <c r="B48" s="29" t="n"/>
    </row>
    <row r="49" ht="22" customHeight="1">
      <c r="A49" s="29" t="n"/>
      <c r="B49" s="29" t="n"/>
    </row>
    <row r="50" ht="22" customHeight="1">
      <c r="A50" s="29" t="n"/>
      <c r="B50" s="29" t="n"/>
    </row>
    <row r="51" ht="22" customHeight="1">
      <c r="A51" s="29" t="n"/>
      <c r="B51" s="29" t="n"/>
    </row>
    <row r="52" ht="22" customHeight="1">
      <c r="A52" s="29" t="n"/>
      <c r="B52" s="29" t="n"/>
    </row>
    <row r="53" ht="22" customHeight="1">
      <c r="A53" s="29" t="n"/>
      <c r="B53" s="29" t="n"/>
    </row>
    <row r="54" ht="22" customHeight="1">
      <c r="A54" s="29" t="n"/>
      <c r="B54" s="29" t="n"/>
    </row>
    <row r="55" ht="22" customHeight="1">
      <c r="A55" s="29" t="n"/>
      <c r="B55" s="29" t="n"/>
    </row>
    <row r="56" ht="22" customHeight="1">
      <c r="A56" s="29" t="n"/>
      <c r="B56" s="29" t="n"/>
    </row>
    <row r="57" ht="22" customHeight="1">
      <c r="A57" s="29" t="n"/>
      <c r="B57" s="29" t="n"/>
    </row>
    <row r="58" ht="22" customHeight="1">
      <c r="A58" s="29" t="n"/>
      <c r="B58" s="29" t="n"/>
    </row>
    <row r="59" ht="22" customHeight="1">
      <c r="A59" s="29" t="n"/>
      <c r="B59" s="29" t="n"/>
    </row>
    <row r="60" ht="22" customHeight="1">
      <c r="A60" s="29" t="n"/>
      <c r="B60" s="29" t="n"/>
    </row>
    <row r="61" ht="22" customHeight="1">
      <c r="A61" s="29" t="n"/>
      <c r="B61" s="29" t="n"/>
    </row>
    <row r="62" ht="22" customHeight="1">
      <c r="A62" s="29" t="n"/>
      <c r="B62" s="29" t="n"/>
    </row>
    <row r="63" ht="22" customHeight="1">
      <c r="A63" s="29" t="n"/>
      <c r="B63" s="29" t="n"/>
    </row>
    <row r="64" ht="22" customHeight="1">
      <c r="A64" s="29" t="n"/>
      <c r="B64" s="29" t="n"/>
    </row>
    <row r="65" ht="22" customHeight="1">
      <c r="A65" s="29" t="n"/>
      <c r="B65" s="29" t="n"/>
    </row>
    <row r="66" ht="22" customHeight="1">
      <c r="A66" s="29" t="n"/>
      <c r="B66" s="29" t="n"/>
    </row>
    <row r="67" ht="22" customHeight="1">
      <c r="A67" s="29" t="n"/>
      <c r="B67" s="29" t="n"/>
    </row>
    <row r="68" ht="22" customHeight="1">
      <c r="A68" s="29" t="n"/>
      <c r="B68" s="29" t="n"/>
    </row>
    <row r="69" ht="22" customHeight="1">
      <c r="A69" s="29" t="n"/>
      <c r="B69" s="29" t="n"/>
    </row>
    <row r="70" ht="22" customHeight="1">
      <c r="A70" s="29" t="n"/>
      <c r="B70" s="29" t="n"/>
    </row>
    <row r="71" ht="22" customHeight="1">
      <c r="A71" s="29" t="n"/>
      <c r="B71" s="29" t="n"/>
    </row>
    <row r="72" ht="22" customHeight="1">
      <c r="A72" s="29" t="n"/>
      <c r="B72" s="29" t="n"/>
    </row>
    <row r="73" ht="22" customHeight="1">
      <c r="A73" s="29" t="n"/>
      <c r="B73" s="29" t="n"/>
    </row>
    <row r="74" ht="22" customHeight="1">
      <c r="A74" s="29" t="n"/>
      <c r="B74" s="29" t="n"/>
    </row>
    <row r="75" ht="22" customHeight="1">
      <c r="A75" s="29" t="n"/>
      <c r="B75" s="29" t="n"/>
    </row>
    <row r="76" ht="22" customHeight="1">
      <c r="A76" s="29" t="n"/>
      <c r="B76" s="29" t="n"/>
    </row>
    <row r="77" ht="22" customHeight="1">
      <c r="A77" s="29" t="n"/>
      <c r="B77" s="29" t="n"/>
    </row>
    <row r="78" ht="22" customHeight="1">
      <c r="A78" s="29" t="n"/>
      <c r="B78" s="29" t="n"/>
    </row>
    <row r="79" ht="22" customHeight="1">
      <c r="A79" s="29" t="n"/>
      <c r="B79" s="29" t="n"/>
    </row>
    <row r="80" ht="22" customHeight="1">
      <c r="A80" s="29" t="n"/>
      <c r="B80" s="29" t="n"/>
    </row>
    <row r="81" ht="22" customHeight="1">
      <c r="A81" s="29" t="n"/>
      <c r="B81" s="29" t="n"/>
    </row>
    <row r="82" ht="22" customHeight="1">
      <c r="A82" s="29" t="n"/>
      <c r="B82" s="29" t="n"/>
    </row>
    <row r="83" ht="22" customHeight="1">
      <c r="A83" s="29" t="n"/>
      <c r="B83" s="29" t="n"/>
    </row>
    <row r="84" ht="22" customHeight="1">
      <c r="A84" s="29" t="n"/>
      <c r="B84" s="29" t="n"/>
    </row>
    <row r="85" ht="22" customHeight="1">
      <c r="A85" s="29" t="n"/>
      <c r="B85" s="29" t="n"/>
    </row>
    <row r="86" ht="22" customHeight="1">
      <c r="A86" s="29" t="n"/>
      <c r="B86" s="29" t="n"/>
    </row>
    <row r="87" ht="22" customHeight="1">
      <c r="A87" s="29" t="n"/>
      <c r="B87" s="29" t="n"/>
    </row>
    <row r="88" ht="22" customHeight="1">
      <c r="A88" s="29" t="n"/>
      <c r="B88" s="29" t="n"/>
    </row>
    <row r="89" ht="22" customHeight="1">
      <c r="A89" s="29" t="n"/>
      <c r="B89" s="29" t="n"/>
    </row>
    <row r="90" ht="22" customHeight="1">
      <c r="A90" s="29" t="n"/>
      <c r="B90" s="29" t="n"/>
    </row>
    <row r="91" ht="22" customHeight="1">
      <c r="A91" s="29" t="n"/>
      <c r="B91" s="29" t="n"/>
    </row>
    <row r="92" ht="22" customHeight="1">
      <c r="A92" s="29" t="n"/>
      <c r="B92" s="29" t="n"/>
    </row>
    <row r="93" ht="22" customHeight="1">
      <c r="A93" s="29" t="n"/>
      <c r="B93" s="29" t="n"/>
    </row>
    <row r="94" ht="22" customHeight="1">
      <c r="A94" s="29" t="n"/>
      <c r="B94" s="29" t="n"/>
    </row>
    <row r="95" ht="22" customHeight="1">
      <c r="A95" s="29" t="n"/>
      <c r="B95" s="29" t="n"/>
    </row>
    <row r="96" ht="22" customHeight="1">
      <c r="A96" s="29" t="n"/>
      <c r="B96" s="29" t="n"/>
    </row>
    <row r="97" ht="22" customHeight="1">
      <c r="A97" s="29" t="n"/>
      <c r="B97" s="29" t="n"/>
    </row>
    <row r="98" ht="22" customHeight="1">
      <c r="A98" s="29" t="n"/>
      <c r="B98" s="29" t="n"/>
    </row>
    <row r="99" ht="22" customHeight="1">
      <c r="A99" s="29" t="n"/>
      <c r="B99" s="29" t="n"/>
    </row>
    <row r="100" ht="22" customHeight="1">
      <c r="A100" s="29" t="n"/>
      <c r="B100" s="29" t="n"/>
    </row>
    <row r="101" ht="22" customHeight="1">
      <c r="A101" s="29" t="n"/>
      <c r="B101" s="29" t="n"/>
    </row>
  </sheetData>
  <dataValidations count="1">
    <dataValidation sqref="A2:A101" showErrorMessage="1" showInputMessage="1" allowBlank="1" errorTitle="Code lot en doublon" error="Chaque code lot renseigné doit être unique." promptTitle="Code lot" prompt="Saisir un code unique et maintenir la liste sans ligne vide intermédiaire." type="custom" errorStyle="stop">
      <formula1>=OR($A2="",COUNTIF($A$2:$A$101,$A2)=1)</formula1>
    </dataValidation>
  </dataValidations>
  <pageMargins left="0.3" right="0.3" top="0.5" bottom="0.5" header="0.2" footer="0.2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FFF0AE"/>
    <outlinePr summaryBelow="1" summaryRight="1"/>
    <pageSetUpPr fitToPage="1"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58" customWidth="1" min="3" max="3"/>
    <col width="17" customWidth="1" min="4" max="4"/>
    <col width="18" customWidth="1" min="5" max="5"/>
  </cols>
  <sheetData>
    <row r="1" ht="30" customHeight="1">
      <c r="A1" s="2" t="inlineStr">
        <is>
          <t>Paramètre</t>
        </is>
      </c>
      <c r="B1" s="2" t="inlineStr">
        <is>
          <t>Valeur</t>
        </is>
      </c>
      <c r="C1" s="2" t="inlineStr">
        <is>
          <t>Précision</t>
        </is>
      </c>
      <c r="D1" s="3" t="inlineStr">
        <is>
          <t>Criticités</t>
        </is>
      </c>
      <c r="E1" s="3" t="inlineStr">
        <is>
          <t>Statuts</t>
        </is>
      </c>
    </row>
    <row r="2">
      <c r="A2" s="17" t="inlineStr">
        <is>
          <t>Date d’analyse</t>
        </is>
      </c>
      <c r="B2" s="36" t="n">
        <v>46272</v>
      </c>
      <c r="C2" s="17" t="inlineStr">
        <is>
          <t>Date de référence utilisée par les calculs d’alerte.</t>
        </is>
      </c>
      <c r="D2" s="23" t="inlineStr">
        <is>
          <t>Basse</t>
        </is>
      </c>
      <c r="E2" s="23" t="inlineStr">
        <is>
          <t>À qualifier</t>
        </is>
      </c>
    </row>
    <row r="3">
      <c r="A3" s="19" t="inlineStr">
        <is>
          <t>Horizon d’alerte (jours)</t>
        </is>
      </c>
      <c r="B3" s="31" t="n">
        <v>14</v>
      </c>
      <c r="C3" s="19" t="inlineStr">
        <is>
          <t>Nombre de jours avant échéance déclenchant À TRAITER.</t>
        </is>
      </c>
      <c r="D3" s="23" t="inlineStr">
        <is>
          <t>Moyenne</t>
        </is>
      </c>
      <c r="E3" s="23" t="inlineStr">
        <is>
          <t>Ouverte</t>
        </is>
      </c>
    </row>
    <row r="4">
      <c r="A4" s="17" t="n"/>
      <c r="B4" s="17" t="n"/>
      <c r="C4" s="17" t="n"/>
      <c r="D4" s="23" t="inlineStr">
        <is>
          <t>Haute</t>
        </is>
      </c>
      <c r="E4" s="23" t="inlineStr">
        <is>
          <t>En cours</t>
        </is>
      </c>
    </row>
    <row r="5">
      <c r="A5" s="19" t="n"/>
      <c r="B5" s="19" t="n"/>
      <c r="C5" s="19" t="n"/>
      <c r="D5" s="19" t="n"/>
      <c r="E5" s="23" t="inlineStr">
        <is>
          <t>Bloquée</t>
        </is>
      </c>
    </row>
    <row r="6">
      <c r="A6" s="17" t="n"/>
      <c r="B6" s="17" t="n"/>
      <c r="C6" s="17" t="n"/>
      <c r="D6" s="17" t="n"/>
      <c r="E6" s="23" t="inlineStr">
        <is>
          <t>Clôturée</t>
        </is>
      </c>
    </row>
    <row r="7" ht="42" customHeight="1">
      <c r="A7" s="19" t="inlineStr">
        <is>
          <t>Usage</t>
        </is>
      </c>
      <c r="B7" s="19" t="inlineStr">
        <is>
          <t>Les cellules jaunes sont modifiables. Les libellés de statut pilotent les alertes.</t>
        </is>
      </c>
      <c r="C7" s="19" t="n"/>
      <c r="D7" s="19" t="n"/>
      <c r="E7" s="19" t="n"/>
    </row>
    <row r="8" ht="54" customHeight="1">
      <c r="A8" s="17" t="inlineStr">
        <is>
          <t>Portée</t>
        </is>
      </c>
      <c r="B8" s="17" t="inlineStr">
        <is>
          <t>Ce registre aide à coordonner les interfaces ; il ne constitue ni validation technique, ni document contractuel, ni avis de conformité.</t>
        </is>
      </c>
      <c r="C8" s="17" t="n"/>
      <c r="D8" s="17" t="n"/>
      <c r="E8" s="17" t="n"/>
    </row>
  </sheetData>
  <dataValidations count="2">
    <dataValidation sqref="B2" showErrorMessage="1" showInputMessage="1" allowBlank="0" errorTitle="Date invalide" error="La date d’analyse doit être comprise entre le 01/01/2020 et le 31/12/2035." promptTitle="Date d’analyse" prompt="Choisir une date comprise entre le 01/01/2020 et le 31/12/2035." type="date" errorStyle="stop" operator="between">
      <formula1>=DATE(2020,1,1)</formula1>
      <formula2>=DATE(2035,12,31)</formula2>
    </dataValidation>
    <dataValidation sqref="B3" showErrorMessage="1" showInputMessage="1" allowBlank="0" errorTitle="Horizon invalide" error="L’horizon doit être un nombre entier compris entre 0 et 365 jours." promptTitle="Horizon d’alerte" prompt="Saisir un nombre entier de jours entre 0 et 365." type="whole" errorStyle="stop" operator="between">
      <formula1>0</formula1>
      <formula2>365</formula2>
    </dataValidation>
  </dataValidations>
  <pageMargins left="0.3" right="0.3" top="0.5" bottom="0.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Coordination de chantier fictive</dc:creator>
  <dc:title xmlns:dc="http://purl.org/dc/elements/1.1/">Matrice des interfaces entre lots</dc:title>
  <dc:description xmlns:dc="http://purl.org/dc/elements/1.1/">Outil de revue des interfaces entre lots. Ne remplace ni planning détaillé, ni validation technique, ni document officiel.</dc:description>
  <dc:subject xmlns:dc="http://purl.org/dc/elements/1.1/">Registre fictif de coordination bilatérale entre lots</dc:subject>
  <dcterms:created xmlns:dcterms="http://purl.org/dc/terms/" xmlns:xsi="http://www.w3.org/2001/XMLSchema-instance" xsi:type="dcterms:W3CDTF">2026-09-07T05:40:11Z</dcterms:created>
  <dcterms:modified xmlns:dcterms="http://purl.org/dc/terms/" xmlns:xsi="http://www.w3.org/2001/XMLSchema-instance" xsi:type="dcterms:W3CDTF">2026-09-07T05:40:11Z</dcterms:modified>
</cp:coreProperties>
</file>