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Matrice_RACI" sheetId="3" state="visible" r:id="rId3"/>
    <sheet xmlns:r="http://schemas.openxmlformats.org/officeDocument/2006/relationships" name="Mode_emploi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2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63238"/>
      <sz val="10"/>
    </font>
    <font>
      <name val="Aptos"/>
      <color rgb="00263238"/>
      <sz val="10"/>
    </font>
    <font>
      <name val="Aptos"/>
      <b val="1"/>
      <color rgb="00FFFFFF"/>
      <sz val="11"/>
    </font>
    <font>
      <name val="Aptos"/>
      <i val="1"/>
      <color rgb="005F6368"/>
      <sz val="9"/>
    </font>
    <font>
      <name val="Aptos"/>
      <b val="1"/>
      <color rgb="00FFFFFF"/>
      <sz val="10"/>
    </font>
    <font>
      <name val="Aptos"/>
      <b val="1"/>
      <color rgb="00A84F2A"/>
      <sz val="10"/>
    </font>
    <font>
      <name val="Aptos"/>
      <b val="1"/>
      <color rgb="001F4E78"/>
      <sz val="10"/>
    </font>
    <font>
      <name val="Aptos"/>
      <b val="1"/>
      <color rgb="002F6B4F"/>
      <sz val="10"/>
    </font>
    <font>
      <name val="Aptos"/>
      <b val="1"/>
      <color rgb="005F6368"/>
      <sz val="10"/>
    </font>
    <font>
      <name val="Aptos"/>
      <b val="1"/>
      <color rgb="00674EA7"/>
      <sz val="10"/>
    </font>
  </fonts>
  <fills count="13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A84F2A"/>
      </patternFill>
    </fill>
    <fill>
      <patternFill patternType="solid">
        <fgColor rgb="00E7E9EC"/>
      </patternFill>
    </fill>
    <fill>
      <patternFill patternType="solid">
        <fgColor rgb="00F4CCCC"/>
      </patternFill>
    </fill>
    <fill>
      <patternFill patternType="solid">
        <fgColor rgb="00D9EAF7"/>
      </patternFill>
    </fill>
    <fill>
      <patternFill patternType="solid">
        <fgColor rgb="00D9EAD3"/>
      </patternFill>
    </fill>
    <fill>
      <patternFill patternType="solid">
        <fgColor rgb="00E2E3E5"/>
      </patternFill>
    </fill>
    <fill>
      <patternFill patternType="solid">
        <fgColor rgb="00EADCF8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1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top" wrapText="1"/>
    </xf>
    <xf numFmtId="0" fontId="7" fillId="8" borderId="1" applyAlignment="1" pivotButton="0" quotePrefix="0" xfId="0">
      <alignment horizontal="left" vertical="center"/>
    </xf>
    <xf numFmtId="0" fontId="8" fillId="9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7" fillId="8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0" fontId="9" fillId="10" borderId="1" applyAlignment="1" pivotButton="0" quotePrefix="0" xfId="0">
      <alignment horizontal="center" vertical="center"/>
    </xf>
    <xf numFmtId="0" fontId="10" fillId="11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3" fillId="7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Aptos"/>
        <b val="1"/>
        <color rgb="00A84F2A"/>
        <sz val="10"/>
      </font>
      <fill>
        <patternFill patternType="solid">
          <fgColor rgb="00F4CCCC"/>
        </patternFill>
      </fill>
    </dxf>
    <dxf>
      <font>
        <name val="Aptos"/>
        <b val="1"/>
        <color rgb="00A84F2A"/>
        <sz val="10"/>
      </font>
      <fill>
        <patternFill patternType="solid">
          <fgColor rgb="00FCE5CD"/>
        </patternFill>
      </fill>
    </dxf>
    <dxf>
      <font>
        <name val="Aptos"/>
        <b val="1"/>
        <color rgb="002F6B4F"/>
        <sz val="10"/>
      </font>
      <fill>
        <patternFill patternType="solid">
          <fgColor rgb="00D9EAD3"/>
        </patternFill>
      </fill>
    </dxf>
    <dxf>
      <font>
        <name val="Aptos"/>
        <b val="1"/>
        <color rgb="001F4E78"/>
        <sz val="10"/>
      </font>
      <fill>
        <patternFill patternType="solid">
          <fgColor rgb="00D9EAF7"/>
        </patternFill>
      </fill>
    </dxf>
    <dxf>
      <font>
        <name val="Aptos"/>
        <b val="1"/>
        <color rgb="005F6368"/>
        <sz val="10"/>
      </font>
      <fill>
        <patternFill patternType="solid">
          <fgColor rgb="00E2E3E5"/>
        </patternFill>
      </fill>
    </dxf>
    <dxf>
      <font>
        <name val="Aptos"/>
        <b val="1"/>
        <color rgb="00674EA7"/>
        <sz val="10"/>
      </font>
      <fill>
        <patternFill patternType="solid">
          <fgColor rgb="00EADC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RACI" displayName="tblRACI" ref="A5:S105" headerRowCount="1">
  <autoFilter ref="A5:S105"/>
  <tableColumns count="19">
    <tableColumn id="1" name="ID"/>
    <tableColumn id="2" name="Phase ou lot"/>
    <tableColumn id="3" name="Type"/>
    <tableColumn id="4" name="Activité ou livrable"/>
    <tableColumn id="5" name="Échéance"/>
    <tableColumn id="6" name="Statut"/>
    <tableColumn id="7" name="Commentaire"/>
    <tableColumn id="8" name="Maîtrise d’ouvrage"/>
    <tableColumn id="9" name="Maîtrise d’œuvre"/>
    <tableColumn id="10" name="Conducteur de travaux"/>
    <tableColumn id="11" name="Chef de chantier"/>
    <tableColumn id="12" name="Bureau d’études"/>
    <tableColumn id="13" name="Entreprise principale"/>
    <tableColumn id="14" name="Sous-traitant"/>
    <tableColumn id="15" name="Coordination SPS"/>
    <tableColumn id="16" name="Nombre de responsables"/>
    <tableColumn id="17" name="Nombre d’approbateurs"/>
    <tableColumn id="18" name="Nombre de rôles attribués"/>
    <tableColumn id="19" name="Alert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7" customWidth="1" min="5" max="5"/>
  </cols>
  <sheetData>
    <row r="1" ht="28" customHeight="1">
      <c r="A1" s="1" t="inlineStr">
        <is>
          <t>Synthèse de la matrice RACI</t>
        </is>
      </c>
      <c r="B1" s="35" t="n"/>
      <c r="C1" s="35" t="n"/>
      <c r="D1" s="35" t="n"/>
      <c r="E1" s="36" t="n"/>
    </row>
    <row r="2">
      <c r="A2" s="2" t="inlineStr">
        <is>
          <t>Projet</t>
        </is>
      </c>
      <c r="B2" s="3">
        <f>Paramètres!B2</f>
        <v/>
      </c>
    </row>
    <row r="3">
      <c r="A3" s="2" t="inlineStr">
        <is>
          <t>Début</t>
        </is>
      </c>
      <c r="B3" s="37">
        <f>Paramètres!B3</f>
        <v/>
      </c>
      <c r="C3" s="2" t="inlineStr">
        <is>
          <t>Fin</t>
        </is>
      </c>
      <c r="D3" s="37">
        <f>Paramètres!B4</f>
        <v/>
      </c>
    </row>
    <row r="4"/>
    <row r="5">
      <c r="A5" s="5" t="inlineStr">
        <is>
          <t>Indicateur</t>
        </is>
      </c>
      <c r="B5" s="5" t="inlineStr">
        <is>
          <t>Valeur</t>
        </is>
      </c>
    </row>
    <row r="6">
      <c r="A6" s="6" t="inlineStr">
        <is>
          <t>Lignes renseignées</t>
        </is>
      </c>
      <c r="B6" s="7">
        <f>COUNTIF(Matrice_RACI!$D$6:$D$105,"&lt;&gt;")</f>
        <v/>
      </c>
    </row>
    <row r="7">
      <c r="A7" s="8" t="inlineStr">
        <is>
          <t>Lignes sans responsable</t>
        </is>
      </c>
      <c r="B7" s="9">
        <f>COUNTIF(Matrice_RACI!$S$6:$S$105,"*Aucun responsable*")</f>
        <v/>
      </c>
    </row>
    <row r="8">
      <c r="A8" s="6" t="inlineStr">
        <is>
          <t>Lignes sans approbateur</t>
        </is>
      </c>
      <c r="B8" s="7">
        <f>COUNTIF(Matrice_RACI!$S$6:$S$105,"*Aucun approbateur*")</f>
        <v/>
      </c>
    </row>
    <row r="9">
      <c r="A9" s="8" t="inlineStr">
        <is>
          <t>Lignes avec plusieurs approbateurs</t>
        </is>
      </c>
      <c r="B9" s="9">
        <f>COUNTIF(Matrice_RACI!$S$6:$S$105,"*Plusieurs approbateurs*")</f>
        <v/>
      </c>
    </row>
    <row r="10">
      <c r="A10" s="6" t="inlineStr">
        <is>
          <t>Lignes avec échéance dépassée</t>
        </is>
      </c>
      <c r="B10" s="7">
        <f>COUNTIF(Matrice_RACI!$S$6:$S$105,"*Échéance dépassée*")</f>
        <v/>
      </c>
    </row>
    <row r="11">
      <c r="A11" s="8" t="inlineStr">
        <is>
          <t>Taux de lignes sans alerte</t>
        </is>
      </c>
      <c r="B11" s="38">
        <f>IFERROR(COUNTIFS(Matrice_RACI!$D$6:$D$105,"&lt;&gt;",Matrice_RACI!$S$6:$S$105,"")/COUNTIF(Matrice_RACI!$D$6:$D$105,"&lt;&gt;"),0)</f>
        <v/>
      </c>
    </row>
    <row r="12"/>
    <row r="13"/>
    <row r="14" ht="38" customHeight="1">
      <c r="A14" s="5" t="inlineStr">
        <is>
          <t>Fonction</t>
        </is>
      </c>
      <c r="B14" s="5" t="inlineStr">
        <is>
          <t>Responsable
R + R/A</t>
        </is>
      </c>
      <c r="C14" s="5" t="inlineStr">
        <is>
          <t>Approbateur
A + R/A</t>
        </is>
      </c>
      <c r="D14" s="5" t="inlineStr">
        <is>
          <t>Consulté
C</t>
        </is>
      </c>
      <c r="E14" s="5" t="inlineStr">
        <is>
          <t>Informé
I</t>
        </is>
      </c>
    </row>
    <row r="15">
      <c r="A15" s="8">
        <f>Paramètres!B15</f>
        <v/>
      </c>
      <c r="B15" s="11">
        <f>COUNTIF(Matrice_RACI!$H$6:$H$105,"R")+COUNTIF(Matrice_RACI!$H$6:$H$105,"R/A")</f>
        <v/>
      </c>
      <c r="C15" s="11">
        <f>COUNTIF(Matrice_RACI!$H$6:$H$105,"A")+COUNTIF(Matrice_RACI!$H$6:$H$105,"R/A")</f>
        <v/>
      </c>
      <c r="D15" s="11">
        <f>COUNTIF(Matrice_RACI!$H$6:$H$105,"C")</f>
        <v/>
      </c>
      <c r="E15" s="11">
        <f>COUNTIF(Matrice_RACI!$H$6:$H$105,"I")</f>
        <v/>
      </c>
    </row>
    <row r="16">
      <c r="A16" s="6">
        <f>Paramètres!B16</f>
        <v/>
      </c>
      <c r="B16" s="12">
        <f>COUNTIF(Matrice_RACI!$I$6:$I$105,"R")+COUNTIF(Matrice_RACI!$I$6:$I$105,"R/A")</f>
        <v/>
      </c>
      <c r="C16" s="12">
        <f>COUNTIF(Matrice_RACI!$I$6:$I$105,"A")+COUNTIF(Matrice_RACI!$I$6:$I$105,"R/A")</f>
        <v/>
      </c>
      <c r="D16" s="12">
        <f>COUNTIF(Matrice_RACI!$I$6:$I$105,"C")</f>
        <v/>
      </c>
      <c r="E16" s="12">
        <f>COUNTIF(Matrice_RACI!$I$6:$I$105,"I")</f>
        <v/>
      </c>
    </row>
    <row r="17">
      <c r="A17" s="8">
        <f>Paramètres!B17</f>
        <v/>
      </c>
      <c r="B17" s="11">
        <f>COUNTIF(Matrice_RACI!$J$6:$J$105,"R")+COUNTIF(Matrice_RACI!$J$6:$J$105,"R/A")</f>
        <v/>
      </c>
      <c r="C17" s="11">
        <f>COUNTIF(Matrice_RACI!$J$6:$J$105,"A")+COUNTIF(Matrice_RACI!$J$6:$J$105,"R/A")</f>
        <v/>
      </c>
      <c r="D17" s="11">
        <f>COUNTIF(Matrice_RACI!$J$6:$J$105,"C")</f>
        <v/>
      </c>
      <c r="E17" s="11">
        <f>COUNTIF(Matrice_RACI!$J$6:$J$105,"I")</f>
        <v/>
      </c>
    </row>
    <row r="18">
      <c r="A18" s="6">
        <f>Paramètres!B18</f>
        <v/>
      </c>
      <c r="B18" s="12">
        <f>COUNTIF(Matrice_RACI!$K$6:$K$105,"R")+COUNTIF(Matrice_RACI!$K$6:$K$105,"R/A")</f>
        <v/>
      </c>
      <c r="C18" s="12">
        <f>COUNTIF(Matrice_RACI!$K$6:$K$105,"A")+COUNTIF(Matrice_RACI!$K$6:$K$105,"R/A")</f>
        <v/>
      </c>
      <c r="D18" s="12">
        <f>COUNTIF(Matrice_RACI!$K$6:$K$105,"C")</f>
        <v/>
      </c>
      <c r="E18" s="12">
        <f>COUNTIF(Matrice_RACI!$K$6:$K$105,"I")</f>
        <v/>
      </c>
    </row>
    <row r="19">
      <c r="A19" s="8">
        <f>Paramètres!B19</f>
        <v/>
      </c>
      <c r="B19" s="11">
        <f>COUNTIF(Matrice_RACI!$L$6:$L$105,"R")+COUNTIF(Matrice_RACI!$L$6:$L$105,"R/A")</f>
        <v/>
      </c>
      <c r="C19" s="11">
        <f>COUNTIF(Matrice_RACI!$L$6:$L$105,"A")+COUNTIF(Matrice_RACI!$L$6:$L$105,"R/A")</f>
        <v/>
      </c>
      <c r="D19" s="11">
        <f>COUNTIF(Matrice_RACI!$L$6:$L$105,"C")</f>
        <v/>
      </c>
      <c r="E19" s="11">
        <f>COUNTIF(Matrice_RACI!$L$6:$L$105,"I")</f>
        <v/>
      </c>
    </row>
    <row r="20">
      <c r="A20" s="6">
        <f>Paramètres!B20</f>
        <v/>
      </c>
      <c r="B20" s="12">
        <f>COUNTIF(Matrice_RACI!$M$6:$M$105,"R")+COUNTIF(Matrice_RACI!$M$6:$M$105,"R/A")</f>
        <v/>
      </c>
      <c r="C20" s="12">
        <f>COUNTIF(Matrice_RACI!$M$6:$M$105,"A")+COUNTIF(Matrice_RACI!$M$6:$M$105,"R/A")</f>
        <v/>
      </c>
      <c r="D20" s="12">
        <f>COUNTIF(Matrice_RACI!$M$6:$M$105,"C")</f>
        <v/>
      </c>
      <c r="E20" s="12">
        <f>COUNTIF(Matrice_RACI!$M$6:$M$105,"I")</f>
        <v/>
      </c>
    </row>
    <row r="21">
      <c r="A21" s="8">
        <f>Paramètres!B21</f>
        <v/>
      </c>
      <c r="B21" s="11">
        <f>COUNTIF(Matrice_RACI!$N$6:$N$105,"R")+COUNTIF(Matrice_RACI!$N$6:$N$105,"R/A")</f>
        <v/>
      </c>
      <c r="C21" s="11">
        <f>COUNTIF(Matrice_RACI!$N$6:$N$105,"A")+COUNTIF(Matrice_RACI!$N$6:$N$105,"R/A")</f>
        <v/>
      </c>
      <c r="D21" s="11">
        <f>COUNTIF(Matrice_RACI!$N$6:$N$105,"C")</f>
        <v/>
      </c>
      <c r="E21" s="11">
        <f>COUNTIF(Matrice_RACI!$N$6:$N$105,"I")</f>
        <v/>
      </c>
    </row>
    <row r="22">
      <c r="A22" s="6">
        <f>Paramètres!B22</f>
        <v/>
      </c>
      <c r="B22" s="12">
        <f>COUNTIF(Matrice_RACI!$O$6:$O$105,"R")+COUNTIF(Matrice_RACI!$O$6:$O$105,"R/A")</f>
        <v/>
      </c>
      <c r="C22" s="12">
        <f>COUNTIF(Matrice_RACI!$O$6:$O$105,"A")+COUNTIF(Matrice_RACI!$O$6:$O$105,"R/A")</f>
        <v/>
      </c>
      <c r="D22" s="12">
        <f>COUNTIF(Matrice_RACI!$O$6:$O$105,"C")</f>
        <v/>
      </c>
      <c r="E22" s="12">
        <f>COUNTIF(Matrice_RACI!$O$6:$O$105,"I")</f>
        <v/>
      </c>
    </row>
    <row r="23"/>
    <row r="24" ht="42" customHeight="1">
      <c r="A24" s="13" t="inlineStr">
        <is>
          <t>Lecture</t>
        </is>
      </c>
      <c r="B24" s="14" t="inlineStr">
        <is>
          <t>R/A est compté dans les colonnes Responsable et Approbateur. Les lignes sans activité ou livrable sont exclues des indicateurs.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3" customWidth="1" min="3" max="3"/>
    <col width="18" customWidth="1" min="4" max="4"/>
    <col width="20" customWidth="1" min="5" max="5"/>
    <col width="16" customWidth="1" min="6" max="6"/>
  </cols>
  <sheetData>
    <row r="1" ht="28" customHeight="1">
      <c r="A1" s="1" t="inlineStr">
        <is>
          <t>Paramètres de la matrice RACI</t>
        </is>
      </c>
      <c r="B1" s="35" t="n"/>
      <c r="C1" s="35" t="n"/>
      <c r="D1" s="35" t="n"/>
      <c r="E1" s="35" t="n"/>
      <c r="F1" s="36" t="n"/>
    </row>
    <row r="2">
      <c r="A2" s="2" t="inlineStr">
        <is>
          <t>Projet</t>
        </is>
      </c>
      <c r="B2" s="15" t="inlineStr">
        <is>
          <t>Projet fictif Horizon</t>
        </is>
      </c>
    </row>
    <row r="3">
      <c r="A3" s="16" t="inlineStr">
        <is>
          <t>Date de début</t>
        </is>
      </c>
      <c r="B3" s="39" t="n">
        <v>46266</v>
      </c>
    </row>
    <row r="4">
      <c r="A4" s="2" t="inlineStr">
        <is>
          <t>Date de fin</t>
        </is>
      </c>
      <c r="B4" s="39" t="n">
        <v>46568</v>
      </c>
    </row>
    <row r="5">
      <c r="A5" s="16" t="inlineStr">
        <is>
          <t>Jours avant alerte</t>
        </is>
      </c>
      <c r="B5" s="18" t="n">
        <v>7</v>
      </c>
    </row>
    <row r="6"/>
    <row r="7">
      <c r="A7" s="5" t="inlineStr">
        <is>
          <t>Repère</t>
        </is>
      </c>
      <c r="B7" s="5" t="inlineStr">
        <is>
          <t>Phases ou lots</t>
        </is>
      </c>
      <c r="C7" s="5" t="n"/>
      <c r="D7" s="5" t="inlineStr">
        <is>
          <t>Types</t>
        </is>
      </c>
      <c r="E7" s="5" t="inlineStr">
        <is>
          <t>Statuts</t>
        </is>
      </c>
      <c r="F7" s="5" t="inlineStr">
        <is>
          <t>Codes RACI</t>
        </is>
      </c>
    </row>
    <row r="8">
      <c r="A8" s="6" t="inlineStr">
        <is>
          <t>Phase 1</t>
        </is>
      </c>
      <c r="B8" s="15" t="inlineStr">
        <is>
          <t>Préparation</t>
        </is>
      </c>
      <c r="C8" s="6" t="n"/>
      <c r="D8" s="15" t="inlineStr">
        <is>
          <t>Activité</t>
        </is>
      </c>
      <c r="E8" s="15" t="inlineStr">
        <is>
          <t>À définir</t>
        </is>
      </c>
      <c r="F8" s="15" t="inlineStr">
        <is>
          <t>R</t>
        </is>
      </c>
    </row>
    <row r="9">
      <c r="A9" s="8" t="inlineStr">
        <is>
          <t>Phase 2</t>
        </is>
      </c>
      <c r="B9" s="15" t="inlineStr">
        <is>
          <t>Installation</t>
        </is>
      </c>
      <c r="C9" s="8" t="n"/>
      <c r="D9" s="15" t="inlineStr">
        <is>
          <t>Livrable</t>
        </is>
      </c>
      <c r="E9" s="15" t="inlineStr">
        <is>
          <t>Non démarré</t>
        </is>
      </c>
      <c r="F9" s="15" t="inlineStr">
        <is>
          <t>A</t>
        </is>
      </c>
    </row>
    <row r="10">
      <c r="A10" s="6" t="inlineStr">
        <is>
          <t>Phase 3</t>
        </is>
      </c>
      <c r="B10" s="15" t="inlineStr">
        <is>
          <t>Études</t>
        </is>
      </c>
      <c r="C10" s="6" t="n"/>
      <c r="D10" s="6" t="n"/>
      <c r="E10" s="15" t="inlineStr">
        <is>
          <t>En cours</t>
        </is>
      </c>
      <c r="F10" s="15" t="inlineStr">
        <is>
          <t>C</t>
        </is>
      </c>
    </row>
    <row r="11">
      <c r="A11" s="8" t="inlineStr">
        <is>
          <t>Phase 4</t>
        </is>
      </c>
      <c r="B11" s="15" t="inlineStr">
        <is>
          <t>Gros œuvre</t>
        </is>
      </c>
      <c r="C11" s="8" t="n"/>
      <c r="D11" s="8" t="n"/>
      <c r="E11" s="15" t="inlineStr">
        <is>
          <t>Bloqué</t>
        </is>
      </c>
      <c r="F11" s="15" t="inlineStr">
        <is>
          <t>I</t>
        </is>
      </c>
    </row>
    <row r="12">
      <c r="A12" s="6" t="inlineStr">
        <is>
          <t>Phase 5</t>
        </is>
      </c>
      <c r="B12" s="15" t="inlineStr">
        <is>
          <t>Second œuvre</t>
        </is>
      </c>
      <c r="C12" s="6" t="n"/>
      <c r="D12" s="6" t="n"/>
      <c r="E12" s="15" t="inlineStr">
        <is>
          <t>Terminé</t>
        </is>
      </c>
      <c r="F12" s="15" t="inlineStr">
        <is>
          <t>R/A</t>
        </is>
      </c>
    </row>
    <row r="13">
      <c r="A13" s="8" t="inlineStr">
        <is>
          <t>Phase 6</t>
        </is>
      </c>
      <c r="B13" s="15" t="inlineStr">
        <is>
          <t>Réception</t>
        </is>
      </c>
      <c r="C13" s="8" t="n"/>
      <c r="D13" s="8" t="n"/>
      <c r="E13" s="8" t="n"/>
      <c r="F13" s="8" t="n"/>
    </row>
    <row r="14">
      <c r="A14" s="5" t="inlineStr">
        <is>
          <t>Repère</t>
        </is>
      </c>
      <c r="B14" s="5" t="inlineStr">
        <is>
          <t>Fonctions paramétrables</t>
        </is>
      </c>
    </row>
    <row r="15">
      <c r="A15" s="8" t="inlineStr">
        <is>
          <t>Fonction 1</t>
        </is>
      </c>
      <c r="B15" s="15" t="inlineStr">
        <is>
          <t>Maîtrise d’ouvrage</t>
        </is>
      </c>
    </row>
    <row r="16">
      <c r="A16" s="6" t="inlineStr">
        <is>
          <t>Fonction 2</t>
        </is>
      </c>
      <c r="B16" s="15" t="inlineStr">
        <is>
          <t>Maîtrise d’œuvre</t>
        </is>
      </c>
    </row>
    <row r="17">
      <c r="A17" s="8" t="inlineStr">
        <is>
          <t>Fonction 3</t>
        </is>
      </c>
      <c r="B17" s="15" t="inlineStr">
        <is>
          <t>Conducteur de travaux</t>
        </is>
      </c>
    </row>
    <row r="18">
      <c r="A18" s="6" t="inlineStr">
        <is>
          <t>Fonction 4</t>
        </is>
      </c>
      <c r="B18" s="15" t="inlineStr">
        <is>
          <t>Chef de chantier</t>
        </is>
      </c>
    </row>
    <row r="19">
      <c r="A19" s="8" t="inlineStr">
        <is>
          <t>Fonction 5</t>
        </is>
      </c>
      <c r="B19" s="15" t="inlineStr">
        <is>
          <t>Bureau d’études</t>
        </is>
      </c>
    </row>
    <row r="20">
      <c r="A20" s="6" t="inlineStr">
        <is>
          <t>Fonction 6</t>
        </is>
      </c>
      <c r="B20" s="15" t="inlineStr">
        <is>
          <t>Entreprise principale</t>
        </is>
      </c>
    </row>
    <row r="21">
      <c r="A21" s="8" t="inlineStr">
        <is>
          <t>Fonction 7</t>
        </is>
      </c>
      <c r="B21" s="15" t="inlineStr">
        <is>
          <t>Sous-traitant</t>
        </is>
      </c>
    </row>
    <row r="22">
      <c r="A22" s="6" t="inlineStr">
        <is>
          <t>Fonction 8</t>
        </is>
      </c>
      <c r="B22" s="15" t="inlineStr">
        <is>
          <t>Coordination SPS</t>
        </is>
      </c>
    </row>
    <row r="23"/>
    <row r="24" ht="38" customHeight="1">
      <c r="A24" s="13" t="inlineStr">
        <is>
          <t>Note</t>
        </is>
      </c>
      <c r="B24" s="14" t="inlineStr">
        <is>
          <t>Hypothèses modifiables à adapter au projet fictif. Aucun barème, engagement contractuel ou contrôle réglementaire n’est garanti.</t>
        </is>
      </c>
    </row>
  </sheetData>
  <mergeCells count="1">
    <mergeCell ref="A1:F1"/>
  </mergeCells>
  <conditionalFormatting sqref="B15:B22">
    <cfRule type="expression" priority="1" dxfId="0">
      <formula>OR(B15="",COUNTIF($B$15:$B$22,B15)&lt;&gt;1)</formula>
    </cfRule>
  </conditionalFormatting>
  <dataValidations count="2">
    <dataValidation sqref="B5" showErrorMessage="1" showInputMessage="1" allowBlank="0" errorTitle="Valeur non admise" error="Saisir un nombre entier compris entre 0 et 60." promptTitle="Seuil d’alerte" prompt="Nombre entier de jours compris entre 0 et 60." type="whole" operator="between">
      <formula1>0</formula1>
      <formula2>60</formula2>
    </dataValidation>
    <dataValidation sqref="B15:B22" showErrorMessage="1" showInputMessage="1" allowBlank="0" errorTitle="Fonction non admise" error="Chaque fonction doit être renseignée et unique." type="custom">
      <formula1>AND(B15&lt;&gt;"",COUNTIF($B$15:$B$22,B15)=1)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05"/>
  <sheetViews>
    <sheetView showGridLines="0" workbookViewId="0">
      <pane xSplit="7" ySplit="5" topLeftCell="H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  <col width="34" customWidth="1" min="4" max="4"/>
    <col width="13" customWidth="1" min="5" max="5"/>
    <col width="15" customWidth="1" min="6" max="6"/>
    <col width="29" customWidth="1" min="7" max="7"/>
    <col width="21" customWidth="1" min="8" max="8"/>
    <col width="21" customWidth="1" min="9" max="9"/>
    <col width="21" customWidth="1" min="10" max="10"/>
    <col width="19" customWidth="1" min="11" max="11"/>
    <col width="19" customWidth="1" min="12" max="12"/>
    <col width="21" customWidth="1" min="13" max="13"/>
    <col width="18" customWidth="1" min="14" max="14"/>
    <col width="19" customWidth="1" min="15" max="15"/>
    <col width="18" customWidth="1" min="16" max="16"/>
    <col width="20" customWidth="1" min="17" max="17"/>
    <col width="18" customWidth="1" min="18" max="18"/>
    <col width="31" customWidth="1" min="19" max="19"/>
  </cols>
  <sheetData>
    <row r="1" ht="28" customHeight="1">
      <c r="A1" s="1" t="inlineStr">
        <is>
          <t>Matrice RACI du chantier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5" t="n"/>
      <c r="Q1" s="35" t="n"/>
      <c r="R1" s="35" t="n"/>
      <c r="S1" s="36" t="n"/>
    </row>
    <row r="2">
      <c r="A2" s="2" t="inlineStr">
        <is>
          <t>Projet</t>
        </is>
      </c>
      <c r="B2" s="3">
        <f>Paramètres!B2</f>
        <v/>
      </c>
      <c r="D2" s="2" t="inlineStr">
        <is>
          <t>Début</t>
        </is>
      </c>
      <c r="E2" s="37">
        <f>Paramètres!B3</f>
        <v/>
      </c>
      <c r="F2" s="2" t="inlineStr">
        <is>
          <t>Fin</t>
        </is>
      </c>
      <c r="G2" s="37">
        <f>Paramètres!B4</f>
        <v/>
      </c>
    </row>
    <row r="3">
      <c r="A3" s="19" t="inlineStr">
        <is>
          <t>Cellules jaunes : saisie. Colonnes grisées : contrôles automatiques. Une ligne sans activité ou livrable est considérée comme inutilisée.</t>
        </is>
      </c>
    </row>
    <row r="4"/>
    <row r="5" ht="46" customHeight="1">
      <c r="A5" s="20" t="inlineStr">
        <is>
          <t>ID</t>
        </is>
      </c>
      <c r="B5" s="20" t="inlineStr">
        <is>
          <t>Phase ou lot</t>
        </is>
      </c>
      <c r="C5" s="20" t="inlineStr">
        <is>
          <t>Type</t>
        </is>
      </c>
      <c r="D5" s="20" t="inlineStr">
        <is>
          <t>Activité ou livrable</t>
        </is>
      </c>
      <c r="E5" s="20" t="inlineStr">
        <is>
          <t>Échéance</t>
        </is>
      </c>
      <c r="F5" s="20" t="inlineStr">
        <is>
          <t>Statut</t>
        </is>
      </c>
      <c r="G5" s="20" t="inlineStr">
        <is>
          <t>Commentaire</t>
        </is>
      </c>
      <c r="H5" s="20">
        <f>Paramètres!B15</f>
        <v/>
      </c>
      <c r="I5" s="20">
        <f>Paramètres!B16</f>
        <v/>
      </c>
      <c r="J5" s="20">
        <f>Paramètres!B17</f>
        <v/>
      </c>
      <c r="K5" s="20">
        <f>Paramètres!B18</f>
        <v/>
      </c>
      <c r="L5" s="20">
        <f>Paramètres!B19</f>
        <v/>
      </c>
      <c r="M5" s="20">
        <f>Paramètres!B20</f>
        <v/>
      </c>
      <c r="N5" s="20">
        <f>Paramètres!B21</f>
        <v/>
      </c>
      <c r="O5" s="20">
        <f>Paramètres!B22</f>
        <v/>
      </c>
      <c r="P5" s="20" t="inlineStr">
        <is>
          <t>Nombre de responsables</t>
        </is>
      </c>
      <c r="Q5" s="20" t="inlineStr">
        <is>
          <t>Nombre d’approbateurs</t>
        </is>
      </c>
      <c r="R5" s="20" t="inlineStr">
        <is>
          <t>Nombre de rôles attribués</t>
        </is>
      </c>
      <c r="S5" s="20" t="inlineStr">
        <is>
          <t>Alerte</t>
        </is>
      </c>
    </row>
    <row r="6" ht="34" customHeight="1">
      <c r="A6" s="21" t="n">
        <v>1</v>
      </c>
      <c r="B6" s="22" t="inlineStr">
        <is>
          <t>Installation</t>
        </is>
      </c>
      <c r="C6" s="21" t="inlineStr">
        <is>
          <t>Activité</t>
        </is>
      </c>
      <c r="D6" s="22" t="inlineStr">
        <is>
          <t>Installation de la base vie</t>
        </is>
      </c>
      <c r="E6" s="40" t="n">
        <v>46280</v>
      </c>
      <c r="F6" s="21" t="inlineStr">
        <is>
          <t>Terminé</t>
        </is>
      </c>
      <c r="G6" s="22" t="inlineStr">
        <is>
          <t>Cas fictif clôturé.</t>
        </is>
      </c>
      <c r="H6" s="21" t="inlineStr">
        <is>
          <t>I</t>
        </is>
      </c>
      <c r="I6" s="21" t="inlineStr">
        <is>
          <t>C</t>
        </is>
      </c>
      <c r="J6" s="21" t="inlineStr">
        <is>
          <t>A</t>
        </is>
      </c>
      <c r="K6" s="21" t="inlineStr">
        <is>
          <t>R</t>
        </is>
      </c>
      <c r="L6" s="21" t="n"/>
      <c r="M6" s="21" t="n"/>
      <c r="N6" s="21" t="n"/>
      <c r="O6" s="21" t="inlineStr">
        <is>
          <t>I</t>
        </is>
      </c>
      <c r="P6" s="24">
        <f>IF($D6="","",COUNTIF($H6:$O6,"R")+COUNTIF($H6:$O6,"R/A"))</f>
        <v/>
      </c>
      <c r="Q6" s="24">
        <f>IF($D6="","",COUNTIF($H6:$O6,"A")+COUNTIF($H6:$O6,"R/A"))</f>
        <v/>
      </c>
      <c r="R6" s="24">
        <f>IF($D6="","",COUNTA($H6:$O6))</f>
        <v/>
      </c>
      <c r="S6" s="25">
        <f>IF($D6="","",_xlfn.TEXTJOIN(" | ",TRUE,IF($P6=0,"Aucun responsable",""),IF($Q6=0,"Aucun approbateur",""),IF($Q6&gt;1,"Plusieurs approbateurs",""),IF($R6=0,"Aucun rôle attribué",""),IF(AND($F6&lt;&gt;"Terminé",$E6&lt;&gt;"",$E6&lt;TODAY()),"Échéance dépassée",""),IF(AND($F6&lt;&gt;"Terminé",$E6&lt;&gt;"",$E6&gt;=TODAY(),$E6&lt;=TODAY()+Paramètres!$B$5),"Échéance proche","")))</f>
        <v/>
      </c>
    </row>
    <row r="7" ht="34" customHeight="1">
      <c r="A7" s="21" t="n">
        <v>2</v>
      </c>
      <c r="B7" s="22" t="inlineStr">
        <is>
          <t>Installation</t>
        </is>
      </c>
      <c r="C7" s="21" t="inlineStr">
        <is>
          <t>Livrable</t>
        </is>
      </c>
      <c r="D7" s="22" t="inlineStr">
        <is>
          <t>Plan d’installation de chantier</t>
        </is>
      </c>
      <c r="E7" s="40" t="n">
        <v>46277</v>
      </c>
      <c r="F7" s="21" t="inlineStr">
        <is>
          <t>Non démarré</t>
        </is>
      </c>
      <c r="G7" s="22" t="inlineStr">
        <is>
          <t>Exemple fictif sans responsable.</t>
        </is>
      </c>
      <c r="H7" s="21" t="inlineStr">
        <is>
          <t>I</t>
        </is>
      </c>
      <c r="I7" s="21" t="inlineStr">
        <is>
          <t>A</t>
        </is>
      </c>
      <c r="J7" s="21" t="inlineStr">
        <is>
          <t>C</t>
        </is>
      </c>
      <c r="K7" s="21" t="n"/>
      <c r="L7" s="21" t="inlineStr">
        <is>
          <t>C</t>
        </is>
      </c>
      <c r="M7" s="21" t="n"/>
      <c r="N7" s="21" t="n"/>
      <c r="O7" s="21" t="inlineStr">
        <is>
          <t>I</t>
        </is>
      </c>
      <c r="P7" s="24">
        <f>IF($D7="","",COUNTIF($H7:$O7,"R")+COUNTIF($H7:$O7,"R/A"))</f>
        <v/>
      </c>
      <c r="Q7" s="24">
        <f>IF($D7="","",COUNTIF($H7:$O7,"A")+COUNTIF($H7:$O7,"R/A"))</f>
        <v/>
      </c>
      <c r="R7" s="24">
        <f>IF($D7="","",COUNTA($H7:$O7))</f>
        <v/>
      </c>
      <c r="S7" s="25">
        <f>IF($D7="","",_xlfn.TEXTJOIN(" | ",TRUE,IF($P7=0,"Aucun responsable",""),IF($Q7=0,"Aucun approbateur",""),IF($Q7&gt;1,"Plusieurs approbateurs",""),IF($R7=0,"Aucun rôle attribué",""),IF(AND($F7&lt;&gt;"Terminé",$E7&lt;&gt;"",$E7&lt;TODAY()),"Échéance dépassée",""),IF(AND($F7&lt;&gt;"Terminé",$E7&lt;&gt;"",$E7&gt;=TODAY(),$E7&lt;=TODAY()+Paramètres!$B$5),"Échéance proche","")))</f>
        <v/>
      </c>
    </row>
    <row r="8" ht="34" customHeight="1">
      <c r="A8" s="21" t="n">
        <v>3</v>
      </c>
      <c r="B8" s="22" t="inlineStr">
        <is>
          <t>Études</t>
        </is>
      </c>
      <c r="C8" s="21" t="inlineStr">
        <is>
          <t>Livrable</t>
        </is>
      </c>
      <c r="D8" s="22" t="inlineStr">
        <is>
          <t>Validation des plans d’exécution</t>
        </is>
      </c>
      <c r="E8" s="40" t="n">
        <v>46290</v>
      </c>
      <c r="F8" s="21" t="inlineStr">
        <is>
          <t>En cours</t>
        </is>
      </c>
      <c r="G8" s="22" t="inlineStr">
        <is>
          <t>Exemple fictif sans approbateur.</t>
        </is>
      </c>
      <c r="H8" s="21" t="inlineStr">
        <is>
          <t>I</t>
        </is>
      </c>
      <c r="I8" s="21" t="inlineStr">
        <is>
          <t>C</t>
        </is>
      </c>
      <c r="J8" s="21" t="inlineStr">
        <is>
          <t>R</t>
        </is>
      </c>
      <c r="K8" s="21" t="inlineStr">
        <is>
          <t>C</t>
        </is>
      </c>
      <c r="L8" s="21" t="inlineStr">
        <is>
          <t>C</t>
        </is>
      </c>
      <c r="M8" s="21" t="n"/>
      <c r="N8" s="21" t="n"/>
      <c r="O8" s="21" t="n"/>
      <c r="P8" s="24">
        <f>IF($D8="","",COUNTIF($H8:$O8,"R")+COUNTIF($H8:$O8,"R/A"))</f>
        <v/>
      </c>
      <c r="Q8" s="24">
        <f>IF($D8="","",COUNTIF($H8:$O8,"A")+COUNTIF($H8:$O8,"R/A"))</f>
        <v/>
      </c>
      <c r="R8" s="24">
        <f>IF($D8="","",COUNTA($H8:$O8))</f>
        <v/>
      </c>
      <c r="S8" s="25">
        <f>IF($D8="","",_xlfn.TEXTJOIN(" | ",TRUE,IF($P8=0,"Aucun responsable",""),IF($Q8=0,"Aucun approbateur",""),IF($Q8&gt;1,"Plusieurs approbateurs",""),IF($R8=0,"Aucun rôle attribué",""),IF(AND($F8&lt;&gt;"Terminé",$E8&lt;&gt;"",$E8&lt;TODAY()),"Échéance dépassée",""),IF(AND($F8&lt;&gt;"Terminé",$E8&lt;&gt;"",$E8&gt;=TODAY(),$E8&lt;=TODAY()+Paramètres!$B$5),"Échéance proche","")))</f>
        <v/>
      </c>
    </row>
    <row r="9" ht="34" customHeight="1">
      <c r="A9" s="21" t="n">
        <v>4</v>
      </c>
      <c r="B9" s="22" t="inlineStr">
        <is>
          <t>Préparation</t>
        </is>
      </c>
      <c r="C9" s="21" t="inlineStr">
        <is>
          <t>Activité</t>
        </is>
      </c>
      <c r="D9" s="22" t="inlineStr">
        <is>
          <t>Réunion de lancement fictive</t>
        </is>
      </c>
      <c r="E9" s="40" t="n"/>
      <c r="F9" s="21" t="inlineStr">
        <is>
          <t>À définir</t>
        </is>
      </c>
      <c r="G9" s="22" t="inlineStr">
        <is>
          <t>Échéance volontairement vide et deux approbateurs.</t>
        </is>
      </c>
      <c r="H9" s="21" t="inlineStr">
        <is>
          <t>A</t>
        </is>
      </c>
      <c r="I9" s="21" t="inlineStr">
        <is>
          <t>A</t>
        </is>
      </c>
      <c r="J9" s="21" t="inlineStr">
        <is>
          <t>R</t>
        </is>
      </c>
      <c r="K9" s="21" t="n"/>
      <c r="L9" s="21" t="n"/>
      <c r="M9" s="21" t="n"/>
      <c r="N9" s="21" t="n"/>
      <c r="O9" s="21" t="inlineStr">
        <is>
          <t>I</t>
        </is>
      </c>
      <c r="P9" s="24">
        <f>IF($D9="","",COUNTIF($H9:$O9,"R")+COUNTIF($H9:$O9,"R/A"))</f>
        <v/>
      </c>
      <c r="Q9" s="24">
        <f>IF($D9="","",COUNTIF($H9:$O9,"A")+COUNTIF($H9:$O9,"R/A"))</f>
        <v/>
      </c>
      <c r="R9" s="24">
        <f>IF($D9="","",COUNTA($H9:$O9))</f>
        <v/>
      </c>
      <c r="S9" s="25">
        <f>IF($D9="","",_xlfn.TEXTJOIN(" | ",TRUE,IF($P9=0,"Aucun responsable",""),IF($Q9=0,"Aucun approbateur",""),IF($Q9&gt;1,"Plusieurs approbateurs",""),IF($R9=0,"Aucun rôle attribué",""),IF(AND($F9&lt;&gt;"Terminé",$E9&lt;&gt;"",$E9&lt;TODAY()),"Échéance dépassée",""),IF(AND($F9&lt;&gt;"Terminé",$E9&lt;&gt;"",$E9&gt;=TODAY(),$E9&lt;=TODAY()+Paramètres!$B$5),"Échéance proche","")))</f>
        <v/>
      </c>
    </row>
    <row r="10" ht="34" customHeight="1">
      <c r="A10" s="21" t="n">
        <v>5</v>
      </c>
      <c r="B10" s="22" t="inlineStr">
        <is>
          <t>Gros œuvre</t>
        </is>
      </c>
      <c r="C10" s="21" t="inlineStr">
        <is>
          <t>Activité</t>
        </is>
      </c>
      <c r="D10" s="22" t="inlineStr">
        <is>
          <t>Implantation de la zone Alpha</t>
        </is>
      </c>
      <c r="E10" s="40" t="n">
        <v>46295</v>
      </c>
      <c r="F10" s="21" t="inlineStr">
        <is>
          <t>Non démarré</t>
        </is>
      </c>
      <c r="G10" s="22" t="inlineStr">
        <is>
          <t>Attribution combinée R/A fictive.</t>
        </is>
      </c>
      <c r="H10" s="21" t="inlineStr">
        <is>
          <t>I</t>
        </is>
      </c>
      <c r="I10" s="21" t="inlineStr">
        <is>
          <t>C</t>
        </is>
      </c>
      <c r="J10" s="21" t="inlineStr">
        <is>
          <t>R/A</t>
        </is>
      </c>
      <c r="K10" s="21" t="inlineStr">
        <is>
          <t>C</t>
        </is>
      </c>
      <c r="L10" s="21" t="n"/>
      <c r="M10" s="21" t="n"/>
      <c r="N10" s="21" t="n"/>
      <c r="O10" s="21" t="inlineStr">
        <is>
          <t>I</t>
        </is>
      </c>
      <c r="P10" s="24">
        <f>IF($D10="","",COUNTIF($H10:$O10,"R")+COUNTIF($H10:$O10,"R/A"))</f>
        <v/>
      </c>
      <c r="Q10" s="24">
        <f>IF($D10="","",COUNTIF($H10:$O10,"A")+COUNTIF($H10:$O10,"R/A"))</f>
        <v/>
      </c>
      <c r="R10" s="24">
        <f>IF($D10="","",COUNTA($H10:$O10))</f>
        <v/>
      </c>
      <c r="S10" s="25">
        <f>IF($D10="","",_xlfn.TEXTJOIN(" | ",TRUE,IF($P10=0,"Aucun responsable",""),IF($Q10=0,"Aucun approbateur",""),IF($Q10&gt;1,"Plusieurs approbateurs",""),IF($R10=0,"Aucun rôle attribué",""),IF(AND($F10&lt;&gt;"Terminé",$E10&lt;&gt;"",$E10&lt;TODAY()),"Échéance dépassée",""),IF(AND($F10&lt;&gt;"Terminé",$E10&lt;&gt;"",$E10&gt;=TODAY(),$E10&lt;=TODAY()+Paramètres!$B$5),"Échéance proche","")))</f>
        <v/>
      </c>
    </row>
    <row r="11" ht="34" customHeight="1">
      <c r="A11" s="21" t="n">
        <v>6</v>
      </c>
      <c r="B11" s="22" t="inlineStr">
        <is>
          <t>Gros œuvre</t>
        </is>
      </c>
      <c r="C11" s="21" t="inlineStr">
        <is>
          <t>Activité</t>
        </is>
      </c>
      <c r="D11" s="22" t="inlineStr">
        <is>
          <t>Contrôle fictif du support</t>
        </is>
      </c>
      <c r="E11" s="40" t="n">
        <v>46300</v>
      </c>
      <c r="F11" s="21" t="inlineStr">
        <is>
          <t>Bloqué</t>
        </is>
      </c>
      <c r="G11" s="22" t="inlineStr">
        <is>
          <t>Exemple fictif sans rôle attribué.</t>
        </is>
      </c>
      <c r="H11" s="21" t="n"/>
      <c r="I11" s="21" t="n"/>
      <c r="J11" s="21" t="n"/>
      <c r="K11" s="21" t="n"/>
      <c r="L11" s="21" t="n"/>
      <c r="M11" s="21" t="n"/>
      <c r="N11" s="21" t="n"/>
      <c r="O11" s="21" t="n"/>
      <c r="P11" s="24">
        <f>IF($D11="","",COUNTIF($H11:$O11,"R")+COUNTIF($H11:$O11,"R/A"))</f>
        <v/>
      </c>
      <c r="Q11" s="24">
        <f>IF($D11="","",COUNTIF($H11:$O11,"A")+COUNTIF($H11:$O11,"R/A"))</f>
        <v/>
      </c>
      <c r="R11" s="24">
        <f>IF($D11="","",COUNTA($H11:$O11))</f>
        <v/>
      </c>
      <c r="S11" s="25">
        <f>IF($D11="","",_xlfn.TEXTJOIN(" | ",TRUE,IF($P11=0,"Aucun responsable",""),IF($Q11=0,"Aucun approbateur",""),IF($Q11&gt;1,"Plusieurs approbateurs",""),IF($R11=0,"Aucun rôle attribué",""),IF(AND($F11&lt;&gt;"Terminé",$E11&lt;&gt;"",$E11&lt;TODAY()),"Échéance dépassée",""),IF(AND($F11&lt;&gt;"Terminé",$E11&lt;&gt;"",$E11&gt;=TODAY(),$E11&lt;=TODAY()+Paramètres!$B$5),"Échéance proche","")))</f>
        <v/>
      </c>
    </row>
    <row r="12" ht="34" customHeight="1">
      <c r="A12" s="21" t="n">
        <v>7</v>
      </c>
      <c r="B12" s="22" t="inlineStr">
        <is>
          <t>Second œuvre</t>
        </is>
      </c>
      <c r="C12" s="21" t="inlineStr">
        <is>
          <t>Livrable</t>
        </is>
      </c>
      <c r="D12" s="22" t="inlineStr">
        <is>
          <t>Fiche d’acceptation échantillon X</t>
        </is>
      </c>
      <c r="E12" s="40" t="n">
        <v>46307</v>
      </c>
      <c r="F12" s="21" t="inlineStr">
        <is>
          <t>À définir</t>
        </is>
      </c>
      <c r="G12" s="22" t="inlineStr">
        <is>
          <t>Répartition fictive à adapter.</t>
        </is>
      </c>
      <c r="H12" s="21" t="inlineStr">
        <is>
          <t>A</t>
        </is>
      </c>
      <c r="I12" s="21" t="inlineStr">
        <is>
          <t>C</t>
        </is>
      </c>
      <c r="J12" s="21" t="inlineStr">
        <is>
          <t>I</t>
        </is>
      </c>
      <c r="K12" s="21" t="n"/>
      <c r="L12" s="21" t="inlineStr">
        <is>
          <t>R</t>
        </is>
      </c>
      <c r="M12" s="21" t="n"/>
      <c r="N12" s="21" t="n"/>
      <c r="O12" s="21" t="inlineStr">
        <is>
          <t>I</t>
        </is>
      </c>
      <c r="P12" s="24">
        <f>IF($D12="","",COUNTIF($H12:$O12,"R")+COUNTIF($H12:$O12,"R/A"))</f>
        <v/>
      </c>
      <c r="Q12" s="24">
        <f>IF($D12="","",COUNTIF($H12:$O12,"A")+COUNTIF($H12:$O12,"R/A"))</f>
        <v/>
      </c>
      <c r="R12" s="24">
        <f>IF($D12="","",COUNTA($H12:$O12))</f>
        <v/>
      </c>
      <c r="S12" s="25">
        <f>IF($D12="","",_xlfn.TEXTJOIN(" | ",TRUE,IF($P12=0,"Aucun responsable",""),IF($Q12=0,"Aucun approbateur",""),IF($Q12&gt;1,"Plusieurs approbateurs",""),IF($R12=0,"Aucun rôle attribué",""),IF(AND($F12&lt;&gt;"Terminé",$E12&lt;&gt;"",$E12&lt;TODAY()),"Échéance dépassée",""),IF(AND($F12&lt;&gt;"Terminé",$E12&lt;&gt;"",$E12&gt;=TODAY(),$E12&lt;=TODAY()+Paramètres!$B$5),"Échéance proche","")))</f>
        <v/>
      </c>
    </row>
    <row r="13" ht="34" customHeight="1">
      <c r="A13" s="21" t="n">
        <v>8</v>
      </c>
      <c r="B13" s="22" t="inlineStr">
        <is>
          <t>Installation</t>
        </is>
      </c>
      <c r="C13" s="21" t="inlineStr">
        <is>
          <t>Activité</t>
        </is>
      </c>
      <c r="D13" s="22" t="inlineStr">
        <is>
          <t>Organisation des accès provisoires</t>
        </is>
      </c>
      <c r="E13" s="40" t="n">
        <v>46285</v>
      </c>
      <c r="F13" s="21" t="inlineStr">
        <is>
          <t>En cours</t>
        </is>
      </c>
      <c r="G13" s="22" t="inlineStr">
        <is>
          <t>Accès entièrement fictifs.</t>
        </is>
      </c>
      <c r="H13" s="21" t="inlineStr">
        <is>
          <t>I</t>
        </is>
      </c>
      <c r="I13" s="21" t="inlineStr">
        <is>
          <t>C</t>
        </is>
      </c>
      <c r="J13" s="21" t="inlineStr">
        <is>
          <t>A</t>
        </is>
      </c>
      <c r="K13" s="21" t="inlineStr">
        <is>
          <t>R</t>
        </is>
      </c>
      <c r="L13" s="21" t="n"/>
      <c r="M13" s="21" t="n"/>
      <c r="N13" s="21" t="inlineStr">
        <is>
          <t>C</t>
        </is>
      </c>
      <c r="O13" s="21" t="inlineStr">
        <is>
          <t>C</t>
        </is>
      </c>
      <c r="P13" s="24">
        <f>IF($D13="","",COUNTIF($H13:$O13,"R")+COUNTIF($H13:$O13,"R/A"))</f>
        <v/>
      </c>
      <c r="Q13" s="24">
        <f>IF($D13="","",COUNTIF($H13:$O13,"A")+COUNTIF($H13:$O13,"R/A"))</f>
        <v/>
      </c>
      <c r="R13" s="24">
        <f>IF($D13="","",COUNTA($H13:$O13))</f>
        <v/>
      </c>
      <c r="S13" s="25">
        <f>IF($D13="","",_xlfn.TEXTJOIN(" | ",TRUE,IF($P13=0,"Aucun responsable",""),IF($Q13=0,"Aucun approbateur",""),IF($Q13&gt;1,"Plusieurs approbateurs",""),IF($R13=0,"Aucun rôle attribué",""),IF(AND($F13&lt;&gt;"Terminé",$E13&lt;&gt;"",$E13&lt;TODAY()),"Échéance dépassée",""),IF(AND($F13&lt;&gt;"Terminé",$E13&lt;&gt;"",$E13&gt;=TODAY(),$E13&lt;=TODAY()+Paramètres!$B$5),"Échéance proche","")))</f>
        <v/>
      </c>
    </row>
    <row r="14" ht="34" customHeight="1">
      <c r="A14" s="21" t="n">
        <v>9</v>
      </c>
      <c r="B14" s="22" t="inlineStr">
        <is>
          <t>Second œuvre</t>
        </is>
      </c>
      <c r="C14" s="21" t="inlineStr">
        <is>
          <t>Livrable</t>
        </is>
      </c>
      <c r="D14" s="22" t="inlineStr">
        <is>
          <t>Dossier photographique zone Bêta</t>
        </is>
      </c>
      <c r="E14" s="40" t="n">
        <v>46313</v>
      </c>
      <c r="F14" s="21" t="inlineStr">
        <is>
          <t>Non démarré</t>
        </is>
      </c>
      <c r="G14" s="22" t="inlineStr">
        <is>
          <t>Zone et dossier fictifs.</t>
        </is>
      </c>
      <c r="H14" s="21" t="inlineStr">
        <is>
          <t>I</t>
        </is>
      </c>
      <c r="I14" s="21" t="inlineStr">
        <is>
          <t>A</t>
        </is>
      </c>
      <c r="J14" s="21" t="inlineStr">
        <is>
          <t>R</t>
        </is>
      </c>
      <c r="K14" s="21" t="inlineStr">
        <is>
          <t>I</t>
        </is>
      </c>
      <c r="L14" s="21" t="n"/>
      <c r="M14" s="21" t="n"/>
      <c r="N14" s="21" t="n"/>
      <c r="O14" s="21" t="inlineStr">
        <is>
          <t>C</t>
        </is>
      </c>
      <c r="P14" s="24">
        <f>IF($D14="","",COUNTIF($H14:$O14,"R")+COUNTIF($H14:$O14,"R/A"))</f>
        <v/>
      </c>
      <c r="Q14" s="24">
        <f>IF($D14="","",COUNTIF($H14:$O14,"A")+COUNTIF($H14:$O14,"R/A"))</f>
        <v/>
      </c>
      <c r="R14" s="24">
        <f>IF($D14="","",COUNTA($H14:$O14))</f>
        <v/>
      </c>
      <c r="S14" s="25">
        <f>IF($D14="","",_xlfn.TEXTJOIN(" | ",TRUE,IF($P14=0,"Aucun responsable",""),IF($Q14=0,"Aucun approbateur",""),IF($Q14&gt;1,"Plusieurs approbateurs",""),IF($R14=0,"Aucun rôle attribué",""),IF(AND($F14&lt;&gt;"Terminé",$E14&lt;&gt;"",$E14&lt;TODAY()),"Échéance dépassée",""),IF(AND($F14&lt;&gt;"Terminé",$E14&lt;&gt;"",$E14&gt;=TODAY(),$E14&lt;=TODAY()+Paramètres!$B$5),"Échéance proche","")))</f>
        <v/>
      </c>
    </row>
    <row r="15" ht="34" customHeight="1">
      <c r="A15" s="21" t="n">
        <v>10</v>
      </c>
      <c r="B15" s="22" t="inlineStr">
        <is>
          <t>Réception</t>
        </is>
      </c>
      <c r="C15" s="21" t="inlineStr">
        <is>
          <t>Activité</t>
        </is>
      </c>
      <c r="D15" s="22" t="inlineStr">
        <is>
          <t>Préparation de la réception interne</t>
        </is>
      </c>
      <c r="E15" s="40" t="n">
        <v>46553</v>
      </c>
      <c r="F15" s="21" t="inlineStr">
        <is>
          <t>À définir</t>
        </is>
      </c>
      <c r="G15" s="22" t="inlineStr">
        <is>
          <t>Préparation interne fictive.</t>
        </is>
      </c>
      <c r="H15" s="21" t="inlineStr">
        <is>
          <t>A</t>
        </is>
      </c>
      <c r="I15" s="21" t="inlineStr">
        <is>
          <t>C</t>
        </is>
      </c>
      <c r="J15" s="21" t="inlineStr">
        <is>
          <t>R</t>
        </is>
      </c>
      <c r="K15" s="21" t="inlineStr">
        <is>
          <t>I</t>
        </is>
      </c>
      <c r="L15" s="21" t="n"/>
      <c r="M15" s="21" t="inlineStr">
        <is>
          <t>C</t>
        </is>
      </c>
      <c r="N15" s="21" t="n"/>
      <c r="O15" s="21" t="inlineStr">
        <is>
          <t>I</t>
        </is>
      </c>
      <c r="P15" s="24">
        <f>IF($D15="","",COUNTIF($H15:$O15,"R")+COUNTIF($H15:$O15,"R/A"))</f>
        <v/>
      </c>
      <c r="Q15" s="24">
        <f>IF($D15="","",COUNTIF($H15:$O15,"A")+COUNTIF($H15:$O15,"R/A"))</f>
        <v/>
      </c>
      <c r="R15" s="24">
        <f>IF($D15="","",COUNTA($H15:$O15))</f>
        <v/>
      </c>
      <c r="S15" s="25">
        <f>IF($D15="","",_xlfn.TEXTJOIN(" | ",TRUE,IF($P15=0,"Aucun responsable",""),IF($Q15=0,"Aucun approbateur",""),IF($Q15&gt;1,"Plusieurs approbateurs",""),IF($R15=0,"Aucun rôle attribué",""),IF(AND($F15&lt;&gt;"Terminé",$E15&lt;&gt;"",$E15&lt;TODAY()),"Échéance dépassée",""),IF(AND($F15&lt;&gt;"Terminé",$E15&lt;&gt;"",$E15&gt;=TODAY(),$E15&lt;=TODAY()+Paramètres!$B$5),"Échéance proche","")))</f>
        <v/>
      </c>
    </row>
    <row r="16" ht="34" customHeight="1">
      <c r="A16" s="21" t="n"/>
      <c r="B16" s="22" t="n"/>
      <c r="C16" s="21" t="n"/>
      <c r="D16" s="22" t="n"/>
      <c r="E16" s="40" t="n"/>
      <c r="F16" s="21" t="n"/>
      <c r="G16" s="22" t="n"/>
      <c r="H16" s="21" t="n"/>
      <c r="I16" s="21" t="n"/>
      <c r="J16" s="21" t="n"/>
      <c r="K16" s="21" t="n"/>
      <c r="L16" s="21" t="n"/>
      <c r="M16" s="21" t="n"/>
      <c r="N16" s="21" t="n"/>
      <c r="O16" s="21" t="n"/>
      <c r="P16" s="24">
        <f>IF($D16="","",COUNTIF($H16:$O16,"R")+COUNTIF($H16:$O16,"R/A"))</f>
        <v/>
      </c>
      <c r="Q16" s="24">
        <f>IF($D16="","",COUNTIF($H16:$O16,"A")+COUNTIF($H16:$O16,"R/A"))</f>
        <v/>
      </c>
      <c r="R16" s="24">
        <f>IF($D16="","",COUNTA($H16:$O16))</f>
        <v/>
      </c>
      <c r="S16" s="25">
        <f>IF($D16="","",_xlfn.TEXTJOIN(" | ",TRUE,IF($P16=0,"Aucun responsable",""),IF($Q16=0,"Aucun approbateur",""),IF($Q16&gt;1,"Plusieurs approbateurs",""),IF($R16=0,"Aucun rôle attribué",""),IF(AND($F16&lt;&gt;"Terminé",$E16&lt;&gt;"",$E16&lt;TODAY()),"Échéance dépassée",""),IF(AND($F16&lt;&gt;"Terminé",$E16&lt;&gt;"",$E16&gt;=TODAY(),$E16&lt;=TODAY()+Paramètres!$B$5),"Échéance proche","")))</f>
        <v/>
      </c>
    </row>
    <row r="17" ht="34" customHeight="1">
      <c r="A17" s="21" t="n"/>
      <c r="B17" s="22" t="n"/>
      <c r="C17" s="21" t="n"/>
      <c r="D17" s="22" t="n"/>
      <c r="E17" s="40" t="n"/>
      <c r="F17" s="21" t="n"/>
      <c r="G17" s="22" t="n"/>
      <c r="H17" s="21" t="n"/>
      <c r="I17" s="21" t="n"/>
      <c r="J17" s="21" t="n"/>
      <c r="K17" s="21" t="n"/>
      <c r="L17" s="21" t="n"/>
      <c r="M17" s="21" t="n"/>
      <c r="N17" s="21" t="n"/>
      <c r="O17" s="21" t="n"/>
      <c r="P17" s="24">
        <f>IF($D17="","",COUNTIF($H17:$O17,"R")+COUNTIF($H17:$O17,"R/A"))</f>
        <v/>
      </c>
      <c r="Q17" s="24">
        <f>IF($D17="","",COUNTIF($H17:$O17,"A")+COUNTIF($H17:$O17,"R/A"))</f>
        <v/>
      </c>
      <c r="R17" s="24">
        <f>IF($D17="","",COUNTA($H17:$O17))</f>
        <v/>
      </c>
      <c r="S17" s="25">
        <f>IF($D17="","",_xlfn.TEXTJOIN(" | ",TRUE,IF($P17=0,"Aucun responsable",""),IF($Q17=0,"Aucun approbateur",""),IF($Q17&gt;1,"Plusieurs approbateurs",""),IF($R17=0,"Aucun rôle attribué",""),IF(AND($F17&lt;&gt;"Terminé",$E17&lt;&gt;"",$E17&lt;TODAY()),"Échéance dépassée",""),IF(AND($F17&lt;&gt;"Terminé",$E17&lt;&gt;"",$E17&gt;=TODAY(),$E17&lt;=TODAY()+Paramètres!$B$5),"Échéance proche","")))</f>
        <v/>
      </c>
    </row>
    <row r="18" ht="34" customHeight="1">
      <c r="A18" s="21" t="n"/>
      <c r="B18" s="22" t="n"/>
      <c r="C18" s="21" t="n"/>
      <c r="D18" s="22" t="n"/>
      <c r="E18" s="40" t="n"/>
      <c r="F18" s="21" t="n"/>
      <c r="G18" s="22" t="n"/>
      <c r="H18" s="21" t="n"/>
      <c r="I18" s="21" t="n"/>
      <c r="J18" s="21" t="n"/>
      <c r="K18" s="21" t="n"/>
      <c r="L18" s="21" t="n"/>
      <c r="M18" s="21" t="n"/>
      <c r="N18" s="21" t="n"/>
      <c r="O18" s="21" t="n"/>
      <c r="P18" s="24">
        <f>IF($D18="","",COUNTIF($H18:$O18,"R")+COUNTIF($H18:$O18,"R/A"))</f>
        <v/>
      </c>
      <c r="Q18" s="24">
        <f>IF($D18="","",COUNTIF($H18:$O18,"A")+COUNTIF($H18:$O18,"R/A"))</f>
        <v/>
      </c>
      <c r="R18" s="24">
        <f>IF($D18="","",COUNTA($H18:$O18))</f>
        <v/>
      </c>
      <c r="S18" s="25">
        <f>IF($D18="","",_xlfn.TEXTJOIN(" | ",TRUE,IF($P18=0,"Aucun responsable",""),IF($Q18=0,"Aucun approbateur",""),IF($Q18&gt;1,"Plusieurs approbateurs",""),IF($R18=0,"Aucun rôle attribué",""),IF(AND($F18&lt;&gt;"Terminé",$E18&lt;&gt;"",$E18&lt;TODAY()),"Échéance dépassée",""),IF(AND($F18&lt;&gt;"Terminé",$E18&lt;&gt;"",$E18&gt;=TODAY(),$E18&lt;=TODAY()+Paramètres!$B$5),"Échéance proche","")))</f>
        <v/>
      </c>
    </row>
    <row r="19" ht="34" customHeight="1">
      <c r="A19" s="21" t="n"/>
      <c r="B19" s="22" t="n"/>
      <c r="C19" s="21" t="n"/>
      <c r="D19" s="22" t="n"/>
      <c r="E19" s="40" t="n"/>
      <c r="F19" s="21" t="n"/>
      <c r="G19" s="22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4">
        <f>IF($D19="","",COUNTIF($H19:$O19,"R")+COUNTIF($H19:$O19,"R/A"))</f>
        <v/>
      </c>
      <c r="Q19" s="24">
        <f>IF($D19="","",COUNTIF($H19:$O19,"A")+COUNTIF($H19:$O19,"R/A"))</f>
        <v/>
      </c>
      <c r="R19" s="24">
        <f>IF($D19="","",COUNTA($H19:$O19))</f>
        <v/>
      </c>
      <c r="S19" s="25">
        <f>IF($D19="","",_xlfn.TEXTJOIN(" | ",TRUE,IF($P19=0,"Aucun responsable",""),IF($Q19=0,"Aucun approbateur",""),IF($Q19&gt;1,"Plusieurs approbateurs",""),IF($R19=0,"Aucun rôle attribué",""),IF(AND($F19&lt;&gt;"Terminé",$E19&lt;&gt;"",$E19&lt;TODAY()),"Échéance dépassée",""),IF(AND($F19&lt;&gt;"Terminé",$E19&lt;&gt;"",$E19&gt;=TODAY(),$E19&lt;=TODAY()+Paramètres!$B$5),"Échéance proche","")))</f>
        <v/>
      </c>
    </row>
    <row r="20" ht="34" customHeight="1">
      <c r="A20" s="21" t="n"/>
      <c r="B20" s="22" t="n"/>
      <c r="C20" s="21" t="n"/>
      <c r="D20" s="22" t="n"/>
      <c r="E20" s="40" t="n"/>
      <c r="F20" s="21" t="n"/>
      <c r="G20" s="22" t="n"/>
      <c r="H20" s="21" t="n"/>
      <c r="I20" s="21" t="n"/>
      <c r="J20" s="21" t="n"/>
      <c r="K20" s="21" t="n"/>
      <c r="L20" s="21" t="n"/>
      <c r="M20" s="21" t="n"/>
      <c r="N20" s="21" t="n"/>
      <c r="O20" s="21" t="n"/>
      <c r="P20" s="24">
        <f>IF($D20="","",COUNTIF($H20:$O20,"R")+COUNTIF($H20:$O20,"R/A"))</f>
        <v/>
      </c>
      <c r="Q20" s="24">
        <f>IF($D20="","",COUNTIF($H20:$O20,"A")+COUNTIF($H20:$O20,"R/A"))</f>
        <v/>
      </c>
      <c r="R20" s="24">
        <f>IF($D20="","",COUNTA($H20:$O20))</f>
        <v/>
      </c>
      <c r="S20" s="25">
        <f>IF($D20="","",_xlfn.TEXTJOIN(" | ",TRUE,IF($P20=0,"Aucun responsable",""),IF($Q20=0,"Aucun approbateur",""),IF($Q20&gt;1,"Plusieurs approbateurs",""),IF($R20=0,"Aucun rôle attribué",""),IF(AND($F20&lt;&gt;"Terminé",$E20&lt;&gt;"",$E20&lt;TODAY()),"Échéance dépassée",""),IF(AND($F20&lt;&gt;"Terminé",$E20&lt;&gt;"",$E20&gt;=TODAY(),$E20&lt;=TODAY()+Paramètres!$B$5),"Échéance proche","")))</f>
        <v/>
      </c>
    </row>
    <row r="21" ht="34" customHeight="1">
      <c r="A21" s="21" t="n"/>
      <c r="B21" s="22" t="n"/>
      <c r="C21" s="21" t="n"/>
      <c r="D21" s="22" t="n"/>
      <c r="E21" s="40" t="n"/>
      <c r="F21" s="21" t="n"/>
      <c r="G21" s="22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4">
        <f>IF($D21="","",COUNTIF($H21:$O21,"R")+COUNTIF($H21:$O21,"R/A"))</f>
        <v/>
      </c>
      <c r="Q21" s="24">
        <f>IF($D21="","",COUNTIF($H21:$O21,"A")+COUNTIF($H21:$O21,"R/A"))</f>
        <v/>
      </c>
      <c r="R21" s="24">
        <f>IF($D21="","",COUNTA($H21:$O21))</f>
        <v/>
      </c>
      <c r="S21" s="25">
        <f>IF($D21="","",_xlfn.TEXTJOIN(" | ",TRUE,IF($P21=0,"Aucun responsable",""),IF($Q21=0,"Aucun approbateur",""),IF($Q21&gt;1,"Plusieurs approbateurs",""),IF($R21=0,"Aucun rôle attribué",""),IF(AND($F21&lt;&gt;"Terminé",$E21&lt;&gt;"",$E21&lt;TODAY()),"Échéance dépassée",""),IF(AND($F21&lt;&gt;"Terminé",$E21&lt;&gt;"",$E21&gt;=TODAY(),$E21&lt;=TODAY()+Paramètres!$B$5),"Échéance proche","")))</f>
        <v/>
      </c>
    </row>
    <row r="22" ht="34" customHeight="1">
      <c r="A22" s="21" t="n"/>
      <c r="B22" s="22" t="n"/>
      <c r="C22" s="21" t="n"/>
      <c r="D22" s="22" t="n"/>
      <c r="E22" s="40" t="n"/>
      <c r="F22" s="21" t="n"/>
      <c r="G22" s="22" t="n"/>
      <c r="H22" s="21" t="n"/>
      <c r="I22" s="21" t="n"/>
      <c r="J22" s="21" t="n"/>
      <c r="K22" s="21" t="n"/>
      <c r="L22" s="21" t="n"/>
      <c r="M22" s="21" t="n"/>
      <c r="N22" s="21" t="n"/>
      <c r="O22" s="21" t="n"/>
      <c r="P22" s="24">
        <f>IF($D22="","",COUNTIF($H22:$O22,"R")+COUNTIF($H22:$O22,"R/A"))</f>
        <v/>
      </c>
      <c r="Q22" s="24">
        <f>IF($D22="","",COUNTIF($H22:$O22,"A")+COUNTIF($H22:$O22,"R/A"))</f>
        <v/>
      </c>
      <c r="R22" s="24">
        <f>IF($D22="","",COUNTA($H22:$O22))</f>
        <v/>
      </c>
      <c r="S22" s="25">
        <f>IF($D22="","",_xlfn.TEXTJOIN(" | ",TRUE,IF($P22=0,"Aucun responsable",""),IF($Q22=0,"Aucun approbateur",""),IF($Q22&gt;1,"Plusieurs approbateurs",""),IF($R22=0,"Aucun rôle attribué",""),IF(AND($F22&lt;&gt;"Terminé",$E22&lt;&gt;"",$E22&lt;TODAY()),"Échéance dépassée",""),IF(AND($F22&lt;&gt;"Terminé",$E22&lt;&gt;"",$E22&gt;=TODAY(),$E22&lt;=TODAY()+Paramètres!$B$5),"Échéance proche","")))</f>
        <v/>
      </c>
    </row>
    <row r="23" ht="34" customHeight="1">
      <c r="A23" s="21" t="n"/>
      <c r="B23" s="22" t="n"/>
      <c r="C23" s="21" t="n"/>
      <c r="D23" s="22" t="n"/>
      <c r="E23" s="40" t="n"/>
      <c r="F23" s="21" t="n"/>
      <c r="G23" s="22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4">
        <f>IF($D23="","",COUNTIF($H23:$O23,"R")+COUNTIF($H23:$O23,"R/A"))</f>
        <v/>
      </c>
      <c r="Q23" s="24">
        <f>IF($D23="","",COUNTIF($H23:$O23,"A")+COUNTIF($H23:$O23,"R/A"))</f>
        <v/>
      </c>
      <c r="R23" s="24">
        <f>IF($D23="","",COUNTA($H23:$O23))</f>
        <v/>
      </c>
      <c r="S23" s="25">
        <f>IF($D23="","",_xlfn.TEXTJOIN(" | ",TRUE,IF($P23=0,"Aucun responsable",""),IF($Q23=0,"Aucun approbateur",""),IF($Q23&gt;1,"Plusieurs approbateurs",""),IF($R23=0,"Aucun rôle attribué",""),IF(AND($F23&lt;&gt;"Terminé",$E23&lt;&gt;"",$E23&lt;TODAY()),"Échéance dépassée",""),IF(AND($F23&lt;&gt;"Terminé",$E23&lt;&gt;"",$E23&gt;=TODAY(),$E23&lt;=TODAY()+Paramètres!$B$5),"Échéance proche","")))</f>
        <v/>
      </c>
    </row>
    <row r="24" ht="34" customHeight="1">
      <c r="A24" s="21" t="n"/>
      <c r="B24" s="22" t="n"/>
      <c r="C24" s="21" t="n"/>
      <c r="D24" s="22" t="n"/>
      <c r="E24" s="40" t="n"/>
      <c r="F24" s="21" t="n"/>
      <c r="G24" s="22" t="n"/>
      <c r="H24" s="21" t="n"/>
      <c r="I24" s="21" t="n"/>
      <c r="J24" s="21" t="n"/>
      <c r="K24" s="21" t="n"/>
      <c r="L24" s="21" t="n"/>
      <c r="M24" s="21" t="n"/>
      <c r="N24" s="21" t="n"/>
      <c r="O24" s="21" t="n"/>
      <c r="P24" s="24">
        <f>IF($D24="","",COUNTIF($H24:$O24,"R")+COUNTIF($H24:$O24,"R/A"))</f>
        <v/>
      </c>
      <c r="Q24" s="24">
        <f>IF($D24="","",COUNTIF($H24:$O24,"A")+COUNTIF($H24:$O24,"R/A"))</f>
        <v/>
      </c>
      <c r="R24" s="24">
        <f>IF($D24="","",COUNTA($H24:$O24))</f>
        <v/>
      </c>
      <c r="S24" s="25">
        <f>IF($D24="","",_xlfn.TEXTJOIN(" | ",TRUE,IF($P24=0,"Aucun responsable",""),IF($Q24=0,"Aucun approbateur",""),IF($Q24&gt;1,"Plusieurs approbateurs",""),IF($R24=0,"Aucun rôle attribué",""),IF(AND($F24&lt;&gt;"Terminé",$E24&lt;&gt;"",$E24&lt;TODAY()),"Échéance dépassée",""),IF(AND($F24&lt;&gt;"Terminé",$E24&lt;&gt;"",$E24&gt;=TODAY(),$E24&lt;=TODAY()+Paramètres!$B$5),"Échéance proche","")))</f>
        <v/>
      </c>
    </row>
    <row r="25" ht="34" customHeight="1">
      <c r="A25" s="21" t="n"/>
      <c r="B25" s="22" t="n"/>
      <c r="C25" s="21" t="n"/>
      <c r="D25" s="22" t="n"/>
      <c r="E25" s="40" t="n"/>
      <c r="F25" s="21" t="n"/>
      <c r="G25" s="22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4">
        <f>IF($D25="","",COUNTIF($H25:$O25,"R")+COUNTIF($H25:$O25,"R/A"))</f>
        <v/>
      </c>
      <c r="Q25" s="24">
        <f>IF($D25="","",COUNTIF($H25:$O25,"A")+COUNTIF($H25:$O25,"R/A"))</f>
        <v/>
      </c>
      <c r="R25" s="24">
        <f>IF($D25="","",COUNTA($H25:$O25))</f>
        <v/>
      </c>
      <c r="S25" s="25">
        <f>IF($D25="","",_xlfn.TEXTJOIN(" | ",TRUE,IF($P25=0,"Aucun responsable",""),IF($Q25=0,"Aucun approbateur",""),IF($Q25&gt;1,"Plusieurs approbateurs",""),IF($R25=0,"Aucun rôle attribué",""),IF(AND($F25&lt;&gt;"Terminé",$E25&lt;&gt;"",$E25&lt;TODAY()),"Échéance dépassée",""),IF(AND($F25&lt;&gt;"Terminé",$E25&lt;&gt;"",$E25&gt;=TODAY(),$E25&lt;=TODAY()+Paramètres!$B$5),"Échéance proche","")))</f>
        <v/>
      </c>
    </row>
    <row r="26" ht="34" customHeight="1">
      <c r="A26" s="21" t="n"/>
      <c r="B26" s="22" t="n"/>
      <c r="C26" s="21" t="n"/>
      <c r="D26" s="22" t="n"/>
      <c r="E26" s="40" t="n"/>
      <c r="F26" s="21" t="n"/>
      <c r="G26" s="22" t="n"/>
      <c r="H26" s="21" t="n"/>
      <c r="I26" s="21" t="n"/>
      <c r="J26" s="21" t="n"/>
      <c r="K26" s="21" t="n"/>
      <c r="L26" s="21" t="n"/>
      <c r="M26" s="21" t="n"/>
      <c r="N26" s="21" t="n"/>
      <c r="O26" s="21" t="n"/>
      <c r="P26" s="24">
        <f>IF($D26="","",COUNTIF($H26:$O26,"R")+COUNTIF($H26:$O26,"R/A"))</f>
        <v/>
      </c>
      <c r="Q26" s="24">
        <f>IF($D26="","",COUNTIF($H26:$O26,"A")+COUNTIF($H26:$O26,"R/A"))</f>
        <v/>
      </c>
      <c r="R26" s="24">
        <f>IF($D26="","",COUNTA($H26:$O26))</f>
        <v/>
      </c>
      <c r="S26" s="25">
        <f>IF($D26="","",_xlfn.TEXTJOIN(" | ",TRUE,IF($P26=0,"Aucun responsable",""),IF($Q26=0,"Aucun approbateur",""),IF($Q26&gt;1,"Plusieurs approbateurs",""),IF($R26=0,"Aucun rôle attribué",""),IF(AND($F26&lt;&gt;"Terminé",$E26&lt;&gt;"",$E26&lt;TODAY()),"Échéance dépassée",""),IF(AND($F26&lt;&gt;"Terminé",$E26&lt;&gt;"",$E26&gt;=TODAY(),$E26&lt;=TODAY()+Paramètres!$B$5),"Échéance proche","")))</f>
        <v/>
      </c>
    </row>
    <row r="27" ht="34" customHeight="1">
      <c r="A27" s="21" t="n"/>
      <c r="B27" s="22" t="n"/>
      <c r="C27" s="21" t="n"/>
      <c r="D27" s="22" t="n"/>
      <c r="E27" s="40" t="n"/>
      <c r="F27" s="21" t="n"/>
      <c r="G27" s="22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4">
        <f>IF($D27="","",COUNTIF($H27:$O27,"R")+COUNTIF($H27:$O27,"R/A"))</f>
        <v/>
      </c>
      <c r="Q27" s="24">
        <f>IF($D27="","",COUNTIF($H27:$O27,"A")+COUNTIF($H27:$O27,"R/A"))</f>
        <v/>
      </c>
      <c r="R27" s="24">
        <f>IF($D27="","",COUNTA($H27:$O27))</f>
        <v/>
      </c>
      <c r="S27" s="25">
        <f>IF($D27="","",_xlfn.TEXTJOIN(" | ",TRUE,IF($P27=0,"Aucun responsable",""),IF($Q27=0,"Aucun approbateur",""),IF($Q27&gt;1,"Plusieurs approbateurs",""),IF($R27=0,"Aucun rôle attribué",""),IF(AND($F27&lt;&gt;"Terminé",$E27&lt;&gt;"",$E27&lt;TODAY()),"Échéance dépassée",""),IF(AND($F27&lt;&gt;"Terminé",$E27&lt;&gt;"",$E27&gt;=TODAY(),$E27&lt;=TODAY()+Paramètres!$B$5),"Échéance proche","")))</f>
        <v/>
      </c>
    </row>
    <row r="28" ht="34" customHeight="1">
      <c r="A28" s="21" t="n"/>
      <c r="B28" s="22" t="n"/>
      <c r="C28" s="21" t="n"/>
      <c r="D28" s="22" t="n"/>
      <c r="E28" s="40" t="n"/>
      <c r="F28" s="21" t="n"/>
      <c r="G28" s="22" t="n"/>
      <c r="H28" s="21" t="n"/>
      <c r="I28" s="21" t="n"/>
      <c r="J28" s="21" t="n"/>
      <c r="K28" s="21" t="n"/>
      <c r="L28" s="21" t="n"/>
      <c r="M28" s="21" t="n"/>
      <c r="N28" s="21" t="n"/>
      <c r="O28" s="21" t="n"/>
      <c r="P28" s="24">
        <f>IF($D28="","",COUNTIF($H28:$O28,"R")+COUNTIF($H28:$O28,"R/A"))</f>
        <v/>
      </c>
      <c r="Q28" s="24">
        <f>IF($D28="","",COUNTIF($H28:$O28,"A")+COUNTIF($H28:$O28,"R/A"))</f>
        <v/>
      </c>
      <c r="R28" s="24">
        <f>IF($D28="","",COUNTA($H28:$O28))</f>
        <v/>
      </c>
      <c r="S28" s="25">
        <f>IF($D28="","",_xlfn.TEXTJOIN(" | ",TRUE,IF($P28=0,"Aucun responsable",""),IF($Q28=0,"Aucun approbateur",""),IF($Q28&gt;1,"Plusieurs approbateurs",""),IF($R28=0,"Aucun rôle attribué",""),IF(AND($F28&lt;&gt;"Terminé",$E28&lt;&gt;"",$E28&lt;TODAY()),"Échéance dépassée",""),IF(AND($F28&lt;&gt;"Terminé",$E28&lt;&gt;"",$E28&gt;=TODAY(),$E28&lt;=TODAY()+Paramètres!$B$5),"Échéance proche","")))</f>
        <v/>
      </c>
    </row>
    <row r="29" ht="34" customHeight="1">
      <c r="A29" s="21" t="n"/>
      <c r="B29" s="22" t="n"/>
      <c r="C29" s="21" t="n"/>
      <c r="D29" s="22" t="n"/>
      <c r="E29" s="40" t="n"/>
      <c r="F29" s="21" t="n"/>
      <c r="G29" s="22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4">
        <f>IF($D29="","",COUNTIF($H29:$O29,"R")+COUNTIF($H29:$O29,"R/A"))</f>
        <v/>
      </c>
      <c r="Q29" s="24">
        <f>IF($D29="","",COUNTIF($H29:$O29,"A")+COUNTIF($H29:$O29,"R/A"))</f>
        <v/>
      </c>
      <c r="R29" s="24">
        <f>IF($D29="","",COUNTA($H29:$O29))</f>
        <v/>
      </c>
      <c r="S29" s="25">
        <f>IF($D29="","",_xlfn.TEXTJOIN(" | ",TRUE,IF($P29=0,"Aucun responsable",""),IF($Q29=0,"Aucun approbateur",""),IF($Q29&gt;1,"Plusieurs approbateurs",""),IF($R29=0,"Aucun rôle attribué",""),IF(AND($F29&lt;&gt;"Terminé",$E29&lt;&gt;"",$E29&lt;TODAY()),"Échéance dépassée",""),IF(AND($F29&lt;&gt;"Terminé",$E29&lt;&gt;"",$E29&gt;=TODAY(),$E29&lt;=TODAY()+Paramètres!$B$5),"Échéance proche","")))</f>
        <v/>
      </c>
    </row>
    <row r="30" ht="34" customHeight="1">
      <c r="A30" s="21" t="n"/>
      <c r="B30" s="22" t="n"/>
      <c r="C30" s="21" t="n"/>
      <c r="D30" s="22" t="n"/>
      <c r="E30" s="40" t="n"/>
      <c r="F30" s="21" t="n"/>
      <c r="G30" s="22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4">
        <f>IF($D30="","",COUNTIF($H30:$O30,"R")+COUNTIF($H30:$O30,"R/A"))</f>
        <v/>
      </c>
      <c r="Q30" s="24">
        <f>IF($D30="","",COUNTIF($H30:$O30,"A")+COUNTIF($H30:$O30,"R/A"))</f>
        <v/>
      </c>
      <c r="R30" s="24">
        <f>IF($D30="","",COUNTA($H30:$O30))</f>
        <v/>
      </c>
      <c r="S30" s="25">
        <f>IF($D30="","",_xlfn.TEXTJOIN(" | ",TRUE,IF($P30=0,"Aucun responsable",""),IF($Q30=0,"Aucun approbateur",""),IF($Q30&gt;1,"Plusieurs approbateurs",""),IF($R30=0,"Aucun rôle attribué",""),IF(AND($F30&lt;&gt;"Terminé",$E30&lt;&gt;"",$E30&lt;TODAY()),"Échéance dépassée",""),IF(AND($F30&lt;&gt;"Terminé",$E30&lt;&gt;"",$E30&gt;=TODAY(),$E30&lt;=TODAY()+Paramètres!$B$5),"Échéance proche","")))</f>
        <v/>
      </c>
    </row>
    <row r="31" ht="34" customHeight="1">
      <c r="A31" s="21" t="n"/>
      <c r="B31" s="22" t="n"/>
      <c r="C31" s="21" t="n"/>
      <c r="D31" s="22" t="n"/>
      <c r="E31" s="40" t="n"/>
      <c r="F31" s="21" t="n"/>
      <c r="G31" s="22" t="n"/>
      <c r="H31" s="21" t="n"/>
      <c r="I31" s="21" t="n"/>
      <c r="J31" s="21" t="n"/>
      <c r="K31" s="21" t="n"/>
      <c r="L31" s="21" t="n"/>
      <c r="M31" s="21" t="n"/>
      <c r="N31" s="21" t="n"/>
      <c r="O31" s="21" t="n"/>
      <c r="P31" s="24">
        <f>IF($D31="","",COUNTIF($H31:$O31,"R")+COUNTIF($H31:$O31,"R/A"))</f>
        <v/>
      </c>
      <c r="Q31" s="24">
        <f>IF($D31="","",COUNTIF($H31:$O31,"A")+COUNTIF($H31:$O31,"R/A"))</f>
        <v/>
      </c>
      <c r="R31" s="24">
        <f>IF($D31="","",COUNTA($H31:$O31))</f>
        <v/>
      </c>
      <c r="S31" s="25">
        <f>IF($D31="","",_xlfn.TEXTJOIN(" | ",TRUE,IF($P31=0,"Aucun responsable",""),IF($Q31=0,"Aucun approbateur",""),IF($Q31&gt;1,"Plusieurs approbateurs",""),IF($R31=0,"Aucun rôle attribué",""),IF(AND($F31&lt;&gt;"Terminé",$E31&lt;&gt;"",$E31&lt;TODAY()),"Échéance dépassée",""),IF(AND($F31&lt;&gt;"Terminé",$E31&lt;&gt;"",$E31&gt;=TODAY(),$E31&lt;=TODAY()+Paramètres!$B$5),"Échéance proche","")))</f>
        <v/>
      </c>
    </row>
    <row r="32" ht="34" customHeight="1">
      <c r="A32" s="21" t="n"/>
      <c r="B32" s="22" t="n"/>
      <c r="C32" s="21" t="n"/>
      <c r="D32" s="22" t="n"/>
      <c r="E32" s="40" t="n"/>
      <c r="F32" s="21" t="n"/>
      <c r="G32" s="22" t="n"/>
      <c r="H32" s="21" t="n"/>
      <c r="I32" s="21" t="n"/>
      <c r="J32" s="21" t="n"/>
      <c r="K32" s="21" t="n"/>
      <c r="L32" s="21" t="n"/>
      <c r="M32" s="21" t="n"/>
      <c r="N32" s="21" t="n"/>
      <c r="O32" s="21" t="n"/>
      <c r="P32" s="24">
        <f>IF($D32="","",COUNTIF($H32:$O32,"R")+COUNTIF($H32:$O32,"R/A"))</f>
        <v/>
      </c>
      <c r="Q32" s="24">
        <f>IF($D32="","",COUNTIF($H32:$O32,"A")+COUNTIF($H32:$O32,"R/A"))</f>
        <v/>
      </c>
      <c r="R32" s="24">
        <f>IF($D32="","",COUNTA($H32:$O32))</f>
        <v/>
      </c>
      <c r="S32" s="25">
        <f>IF($D32="","",_xlfn.TEXTJOIN(" | ",TRUE,IF($P32=0,"Aucun responsable",""),IF($Q32=0,"Aucun approbateur",""),IF($Q32&gt;1,"Plusieurs approbateurs",""),IF($R32=0,"Aucun rôle attribué",""),IF(AND($F32&lt;&gt;"Terminé",$E32&lt;&gt;"",$E32&lt;TODAY()),"Échéance dépassée",""),IF(AND($F32&lt;&gt;"Terminé",$E32&lt;&gt;"",$E32&gt;=TODAY(),$E32&lt;=TODAY()+Paramètres!$B$5),"Échéance proche","")))</f>
        <v/>
      </c>
    </row>
    <row r="33" ht="34" customHeight="1">
      <c r="A33" s="21" t="n"/>
      <c r="B33" s="22" t="n"/>
      <c r="C33" s="21" t="n"/>
      <c r="D33" s="22" t="n"/>
      <c r="E33" s="40" t="n"/>
      <c r="F33" s="21" t="n"/>
      <c r="G33" s="22" t="n"/>
      <c r="H33" s="21" t="n"/>
      <c r="I33" s="21" t="n"/>
      <c r="J33" s="21" t="n"/>
      <c r="K33" s="21" t="n"/>
      <c r="L33" s="21" t="n"/>
      <c r="M33" s="21" t="n"/>
      <c r="N33" s="21" t="n"/>
      <c r="O33" s="21" t="n"/>
      <c r="P33" s="24">
        <f>IF($D33="","",COUNTIF($H33:$O33,"R")+COUNTIF($H33:$O33,"R/A"))</f>
        <v/>
      </c>
      <c r="Q33" s="24">
        <f>IF($D33="","",COUNTIF($H33:$O33,"A")+COUNTIF($H33:$O33,"R/A"))</f>
        <v/>
      </c>
      <c r="R33" s="24">
        <f>IF($D33="","",COUNTA($H33:$O33))</f>
        <v/>
      </c>
      <c r="S33" s="25">
        <f>IF($D33="","",_xlfn.TEXTJOIN(" | ",TRUE,IF($P33=0,"Aucun responsable",""),IF($Q33=0,"Aucun approbateur",""),IF($Q33&gt;1,"Plusieurs approbateurs",""),IF($R33=0,"Aucun rôle attribué",""),IF(AND($F33&lt;&gt;"Terminé",$E33&lt;&gt;"",$E33&lt;TODAY()),"Échéance dépassée",""),IF(AND($F33&lt;&gt;"Terminé",$E33&lt;&gt;"",$E33&gt;=TODAY(),$E33&lt;=TODAY()+Paramètres!$B$5),"Échéance proche","")))</f>
        <v/>
      </c>
    </row>
    <row r="34" ht="34" customHeight="1">
      <c r="A34" s="21" t="n"/>
      <c r="B34" s="22" t="n"/>
      <c r="C34" s="21" t="n"/>
      <c r="D34" s="22" t="n"/>
      <c r="E34" s="40" t="n"/>
      <c r="F34" s="21" t="n"/>
      <c r="G34" s="22" t="n"/>
      <c r="H34" s="21" t="n"/>
      <c r="I34" s="21" t="n"/>
      <c r="J34" s="21" t="n"/>
      <c r="K34" s="21" t="n"/>
      <c r="L34" s="21" t="n"/>
      <c r="M34" s="21" t="n"/>
      <c r="N34" s="21" t="n"/>
      <c r="O34" s="21" t="n"/>
      <c r="P34" s="24">
        <f>IF($D34="","",COUNTIF($H34:$O34,"R")+COUNTIF($H34:$O34,"R/A"))</f>
        <v/>
      </c>
      <c r="Q34" s="24">
        <f>IF($D34="","",COUNTIF($H34:$O34,"A")+COUNTIF($H34:$O34,"R/A"))</f>
        <v/>
      </c>
      <c r="R34" s="24">
        <f>IF($D34="","",COUNTA($H34:$O34))</f>
        <v/>
      </c>
      <c r="S34" s="25">
        <f>IF($D34="","",_xlfn.TEXTJOIN(" | ",TRUE,IF($P34=0,"Aucun responsable",""),IF($Q34=0,"Aucun approbateur",""),IF($Q34&gt;1,"Plusieurs approbateurs",""),IF($R34=0,"Aucun rôle attribué",""),IF(AND($F34&lt;&gt;"Terminé",$E34&lt;&gt;"",$E34&lt;TODAY()),"Échéance dépassée",""),IF(AND($F34&lt;&gt;"Terminé",$E34&lt;&gt;"",$E34&gt;=TODAY(),$E34&lt;=TODAY()+Paramètres!$B$5),"Échéance proche","")))</f>
        <v/>
      </c>
    </row>
    <row r="35" ht="34" customHeight="1">
      <c r="A35" s="21" t="n"/>
      <c r="B35" s="22" t="n"/>
      <c r="C35" s="21" t="n"/>
      <c r="D35" s="22" t="n"/>
      <c r="E35" s="40" t="n"/>
      <c r="F35" s="21" t="n"/>
      <c r="G35" s="22" t="n"/>
      <c r="H35" s="21" t="n"/>
      <c r="I35" s="21" t="n"/>
      <c r="J35" s="21" t="n"/>
      <c r="K35" s="21" t="n"/>
      <c r="L35" s="21" t="n"/>
      <c r="M35" s="21" t="n"/>
      <c r="N35" s="21" t="n"/>
      <c r="O35" s="21" t="n"/>
      <c r="P35" s="24">
        <f>IF($D35="","",COUNTIF($H35:$O35,"R")+COUNTIF($H35:$O35,"R/A"))</f>
        <v/>
      </c>
      <c r="Q35" s="24">
        <f>IF($D35="","",COUNTIF($H35:$O35,"A")+COUNTIF($H35:$O35,"R/A"))</f>
        <v/>
      </c>
      <c r="R35" s="24">
        <f>IF($D35="","",COUNTA($H35:$O35))</f>
        <v/>
      </c>
      <c r="S35" s="25">
        <f>IF($D35="","",_xlfn.TEXTJOIN(" | ",TRUE,IF($P35=0,"Aucun responsable",""),IF($Q35=0,"Aucun approbateur",""),IF($Q35&gt;1,"Plusieurs approbateurs",""),IF($R35=0,"Aucun rôle attribué",""),IF(AND($F35&lt;&gt;"Terminé",$E35&lt;&gt;"",$E35&lt;TODAY()),"Échéance dépassée",""),IF(AND($F35&lt;&gt;"Terminé",$E35&lt;&gt;"",$E35&gt;=TODAY(),$E35&lt;=TODAY()+Paramètres!$B$5),"Échéance proche","")))</f>
        <v/>
      </c>
    </row>
    <row r="36" ht="34" customHeight="1">
      <c r="A36" s="21" t="n"/>
      <c r="B36" s="22" t="n"/>
      <c r="C36" s="21" t="n"/>
      <c r="D36" s="22" t="n"/>
      <c r="E36" s="40" t="n"/>
      <c r="F36" s="21" t="n"/>
      <c r="G36" s="22" t="n"/>
      <c r="H36" s="21" t="n"/>
      <c r="I36" s="21" t="n"/>
      <c r="J36" s="21" t="n"/>
      <c r="K36" s="21" t="n"/>
      <c r="L36" s="21" t="n"/>
      <c r="M36" s="21" t="n"/>
      <c r="N36" s="21" t="n"/>
      <c r="O36" s="21" t="n"/>
      <c r="P36" s="24">
        <f>IF($D36="","",COUNTIF($H36:$O36,"R")+COUNTIF($H36:$O36,"R/A"))</f>
        <v/>
      </c>
      <c r="Q36" s="24">
        <f>IF($D36="","",COUNTIF($H36:$O36,"A")+COUNTIF($H36:$O36,"R/A"))</f>
        <v/>
      </c>
      <c r="R36" s="24">
        <f>IF($D36="","",COUNTA($H36:$O36))</f>
        <v/>
      </c>
      <c r="S36" s="25">
        <f>IF($D36="","",_xlfn.TEXTJOIN(" | ",TRUE,IF($P36=0,"Aucun responsable",""),IF($Q36=0,"Aucun approbateur",""),IF($Q36&gt;1,"Plusieurs approbateurs",""),IF($R36=0,"Aucun rôle attribué",""),IF(AND($F36&lt;&gt;"Terminé",$E36&lt;&gt;"",$E36&lt;TODAY()),"Échéance dépassée",""),IF(AND($F36&lt;&gt;"Terminé",$E36&lt;&gt;"",$E36&gt;=TODAY(),$E36&lt;=TODAY()+Paramètres!$B$5),"Échéance proche","")))</f>
        <v/>
      </c>
    </row>
    <row r="37" ht="34" customHeight="1">
      <c r="A37" s="21" t="n"/>
      <c r="B37" s="22" t="n"/>
      <c r="C37" s="21" t="n"/>
      <c r="D37" s="22" t="n"/>
      <c r="E37" s="40" t="n"/>
      <c r="F37" s="21" t="n"/>
      <c r="G37" s="22" t="n"/>
      <c r="H37" s="21" t="n"/>
      <c r="I37" s="21" t="n"/>
      <c r="J37" s="21" t="n"/>
      <c r="K37" s="21" t="n"/>
      <c r="L37" s="21" t="n"/>
      <c r="M37" s="21" t="n"/>
      <c r="N37" s="21" t="n"/>
      <c r="O37" s="21" t="n"/>
      <c r="P37" s="24">
        <f>IF($D37="","",COUNTIF($H37:$O37,"R")+COUNTIF($H37:$O37,"R/A"))</f>
        <v/>
      </c>
      <c r="Q37" s="24">
        <f>IF($D37="","",COUNTIF($H37:$O37,"A")+COUNTIF($H37:$O37,"R/A"))</f>
        <v/>
      </c>
      <c r="R37" s="24">
        <f>IF($D37="","",COUNTA($H37:$O37))</f>
        <v/>
      </c>
      <c r="S37" s="25">
        <f>IF($D37="","",_xlfn.TEXTJOIN(" | ",TRUE,IF($P37=0,"Aucun responsable",""),IF($Q37=0,"Aucun approbateur",""),IF($Q37&gt;1,"Plusieurs approbateurs",""),IF($R37=0,"Aucun rôle attribué",""),IF(AND($F37&lt;&gt;"Terminé",$E37&lt;&gt;"",$E37&lt;TODAY()),"Échéance dépassée",""),IF(AND($F37&lt;&gt;"Terminé",$E37&lt;&gt;"",$E37&gt;=TODAY(),$E37&lt;=TODAY()+Paramètres!$B$5),"Échéance proche","")))</f>
        <v/>
      </c>
    </row>
    <row r="38" ht="34" customHeight="1">
      <c r="A38" s="21" t="n"/>
      <c r="B38" s="22" t="n"/>
      <c r="C38" s="21" t="n"/>
      <c r="D38" s="22" t="n"/>
      <c r="E38" s="40" t="n"/>
      <c r="F38" s="21" t="n"/>
      <c r="G38" s="22" t="n"/>
      <c r="H38" s="21" t="n"/>
      <c r="I38" s="21" t="n"/>
      <c r="J38" s="21" t="n"/>
      <c r="K38" s="21" t="n"/>
      <c r="L38" s="21" t="n"/>
      <c r="M38" s="21" t="n"/>
      <c r="N38" s="21" t="n"/>
      <c r="O38" s="21" t="n"/>
      <c r="P38" s="24">
        <f>IF($D38="","",COUNTIF($H38:$O38,"R")+COUNTIF($H38:$O38,"R/A"))</f>
        <v/>
      </c>
      <c r="Q38" s="24">
        <f>IF($D38="","",COUNTIF($H38:$O38,"A")+COUNTIF($H38:$O38,"R/A"))</f>
        <v/>
      </c>
      <c r="R38" s="24">
        <f>IF($D38="","",COUNTA($H38:$O38))</f>
        <v/>
      </c>
      <c r="S38" s="25">
        <f>IF($D38="","",_xlfn.TEXTJOIN(" | ",TRUE,IF($P38=0,"Aucun responsable",""),IF($Q38=0,"Aucun approbateur",""),IF($Q38&gt;1,"Plusieurs approbateurs",""),IF($R38=0,"Aucun rôle attribué",""),IF(AND($F38&lt;&gt;"Terminé",$E38&lt;&gt;"",$E38&lt;TODAY()),"Échéance dépassée",""),IF(AND($F38&lt;&gt;"Terminé",$E38&lt;&gt;"",$E38&gt;=TODAY(),$E38&lt;=TODAY()+Paramètres!$B$5),"Échéance proche","")))</f>
        <v/>
      </c>
    </row>
    <row r="39" ht="34" customHeight="1">
      <c r="A39" s="21" t="n"/>
      <c r="B39" s="22" t="n"/>
      <c r="C39" s="21" t="n"/>
      <c r="D39" s="22" t="n"/>
      <c r="E39" s="40" t="n"/>
      <c r="F39" s="21" t="n"/>
      <c r="G39" s="22" t="n"/>
      <c r="H39" s="21" t="n"/>
      <c r="I39" s="21" t="n"/>
      <c r="J39" s="21" t="n"/>
      <c r="K39" s="21" t="n"/>
      <c r="L39" s="21" t="n"/>
      <c r="M39" s="21" t="n"/>
      <c r="N39" s="21" t="n"/>
      <c r="O39" s="21" t="n"/>
      <c r="P39" s="24">
        <f>IF($D39="","",COUNTIF($H39:$O39,"R")+COUNTIF($H39:$O39,"R/A"))</f>
        <v/>
      </c>
      <c r="Q39" s="24">
        <f>IF($D39="","",COUNTIF($H39:$O39,"A")+COUNTIF($H39:$O39,"R/A"))</f>
        <v/>
      </c>
      <c r="R39" s="24">
        <f>IF($D39="","",COUNTA($H39:$O39))</f>
        <v/>
      </c>
      <c r="S39" s="25">
        <f>IF($D39="","",_xlfn.TEXTJOIN(" | ",TRUE,IF($P39=0,"Aucun responsable",""),IF($Q39=0,"Aucun approbateur",""),IF($Q39&gt;1,"Plusieurs approbateurs",""),IF($R39=0,"Aucun rôle attribué",""),IF(AND($F39&lt;&gt;"Terminé",$E39&lt;&gt;"",$E39&lt;TODAY()),"Échéance dépassée",""),IF(AND($F39&lt;&gt;"Terminé",$E39&lt;&gt;"",$E39&gt;=TODAY(),$E39&lt;=TODAY()+Paramètres!$B$5),"Échéance proche","")))</f>
        <v/>
      </c>
    </row>
    <row r="40" ht="34" customHeight="1">
      <c r="A40" s="21" t="n"/>
      <c r="B40" s="22" t="n"/>
      <c r="C40" s="21" t="n"/>
      <c r="D40" s="22" t="n"/>
      <c r="E40" s="40" t="n"/>
      <c r="F40" s="21" t="n"/>
      <c r="G40" s="22" t="n"/>
      <c r="H40" s="21" t="n"/>
      <c r="I40" s="21" t="n"/>
      <c r="J40" s="21" t="n"/>
      <c r="K40" s="21" t="n"/>
      <c r="L40" s="21" t="n"/>
      <c r="M40" s="21" t="n"/>
      <c r="N40" s="21" t="n"/>
      <c r="O40" s="21" t="n"/>
      <c r="P40" s="24">
        <f>IF($D40="","",COUNTIF($H40:$O40,"R")+COUNTIF($H40:$O40,"R/A"))</f>
        <v/>
      </c>
      <c r="Q40" s="24">
        <f>IF($D40="","",COUNTIF($H40:$O40,"A")+COUNTIF($H40:$O40,"R/A"))</f>
        <v/>
      </c>
      <c r="R40" s="24">
        <f>IF($D40="","",COUNTA($H40:$O40))</f>
        <v/>
      </c>
      <c r="S40" s="25">
        <f>IF($D40="","",_xlfn.TEXTJOIN(" | ",TRUE,IF($P40=0,"Aucun responsable",""),IF($Q40=0,"Aucun approbateur",""),IF($Q40&gt;1,"Plusieurs approbateurs",""),IF($R40=0,"Aucun rôle attribué",""),IF(AND($F40&lt;&gt;"Terminé",$E40&lt;&gt;"",$E40&lt;TODAY()),"Échéance dépassée",""),IF(AND($F40&lt;&gt;"Terminé",$E40&lt;&gt;"",$E40&gt;=TODAY(),$E40&lt;=TODAY()+Paramètres!$B$5),"Échéance proche","")))</f>
        <v/>
      </c>
    </row>
    <row r="41" ht="34" customHeight="1">
      <c r="A41" s="21" t="n"/>
      <c r="B41" s="22" t="n"/>
      <c r="C41" s="21" t="n"/>
      <c r="D41" s="22" t="n"/>
      <c r="E41" s="40" t="n"/>
      <c r="F41" s="21" t="n"/>
      <c r="G41" s="22" t="n"/>
      <c r="H41" s="21" t="n"/>
      <c r="I41" s="21" t="n"/>
      <c r="J41" s="21" t="n"/>
      <c r="K41" s="21" t="n"/>
      <c r="L41" s="21" t="n"/>
      <c r="M41" s="21" t="n"/>
      <c r="N41" s="21" t="n"/>
      <c r="O41" s="21" t="n"/>
      <c r="P41" s="24">
        <f>IF($D41="","",COUNTIF($H41:$O41,"R")+COUNTIF($H41:$O41,"R/A"))</f>
        <v/>
      </c>
      <c r="Q41" s="24">
        <f>IF($D41="","",COUNTIF($H41:$O41,"A")+COUNTIF($H41:$O41,"R/A"))</f>
        <v/>
      </c>
      <c r="R41" s="24">
        <f>IF($D41="","",COUNTA($H41:$O41))</f>
        <v/>
      </c>
      <c r="S41" s="25">
        <f>IF($D41="","",_xlfn.TEXTJOIN(" | ",TRUE,IF($P41=0,"Aucun responsable",""),IF($Q41=0,"Aucun approbateur",""),IF($Q41&gt;1,"Plusieurs approbateurs",""),IF($R41=0,"Aucun rôle attribué",""),IF(AND($F41&lt;&gt;"Terminé",$E41&lt;&gt;"",$E41&lt;TODAY()),"Échéance dépassée",""),IF(AND($F41&lt;&gt;"Terminé",$E41&lt;&gt;"",$E41&gt;=TODAY(),$E41&lt;=TODAY()+Paramètres!$B$5),"Échéance proche","")))</f>
        <v/>
      </c>
    </row>
    <row r="42" ht="34" customHeight="1">
      <c r="A42" s="21" t="n"/>
      <c r="B42" s="22" t="n"/>
      <c r="C42" s="21" t="n"/>
      <c r="D42" s="22" t="n"/>
      <c r="E42" s="40" t="n"/>
      <c r="F42" s="21" t="n"/>
      <c r="G42" s="22" t="n"/>
      <c r="H42" s="21" t="n"/>
      <c r="I42" s="21" t="n"/>
      <c r="J42" s="21" t="n"/>
      <c r="K42" s="21" t="n"/>
      <c r="L42" s="21" t="n"/>
      <c r="M42" s="21" t="n"/>
      <c r="N42" s="21" t="n"/>
      <c r="O42" s="21" t="n"/>
      <c r="P42" s="24">
        <f>IF($D42="","",COUNTIF($H42:$O42,"R")+COUNTIF($H42:$O42,"R/A"))</f>
        <v/>
      </c>
      <c r="Q42" s="24">
        <f>IF($D42="","",COUNTIF($H42:$O42,"A")+COUNTIF($H42:$O42,"R/A"))</f>
        <v/>
      </c>
      <c r="R42" s="24">
        <f>IF($D42="","",COUNTA($H42:$O42))</f>
        <v/>
      </c>
      <c r="S42" s="25">
        <f>IF($D42="","",_xlfn.TEXTJOIN(" | ",TRUE,IF($P42=0,"Aucun responsable",""),IF($Q42=0,"Aucun approbateur",""),IF($Q42&gt;1,"Plusieurs approbateurs",""),IF($R42=0,"Aucun rôle attribué",""),IF(AND($F42&lt;&gt;"Terminé",$E42&lt;&gt;"",$E42&lt;TODAY()),"Échéance dépassée",""),IF(AND($F42&lt;&gt;"Terminé",$E42&lt;&gt;"",$E42&gt;=TODAY(),$E42&lt;=TODAY()+Paramètres!$B$5),"Échéance proche","")))</f>
        <v/>
      </c>
    </row>
    <row r="43" ht="34" customHeight="1">
      <c r="A43" s="21" t="n"/>
      <c r="B43" s="22" t="n"/>
      <c r="C43" s="21" t="n"/>
      <c r="D43" s="22" t="n"/>
      <c r="E43" s="40" t="n"/>
      <c r="F43" s="21" t="n"/>
      <c r="G43" s="22" t="n"/>
      <c r="H43" s="21" t="n"/>
      <c r="I43" s="21" t="n"/>
      <c r="J43" s="21" t="n"/>
      <c r="K43" s="21" t="n"/>
      <c r="L43" s="21" t="n"/>
      <c r="M43" s="21" t="n"/>
      <c r="N43" s="21" t="n"/>
      <c r="O43" s="21" t="n"/>
      <c r="P43" s="24">
        <f>IF($D43="","",COUNTIF($H43:$O43,"R")+COUNTIF($H43:$O43,"R/A"))</f>
        <v/>
      </c>
      <c r="Q43" s="24">
        <f>IF($D43="","",COUNTIF($H43:$O43,"A")+COUNTIF($H43:$O43,"R/A"))</f>
        <v/>
      </c>
      <c r="R43" s="24">
        <f>IF($D43="","",COUNTA($H43:$O43))</f>
        <v/>
      </c>
      <c r="S43" s="25">
        <f>IF($D43="","",_xlfn.TEXTJOIN(" | ",TRUE,IF($P43=0,"Aucun responsable",""),IF($Q43=0,"Aucun approbateur",""),IF($Q43&gt;1,"Plusieurs approbateurs",""),IF($R43=0,"Aucun rôle attribué",""),IF(AND($F43&lt;&gt;"Terminé",$E43&lt;&gt;"",$E43&lt;TODAY()),"Échéance dépassée",""),IF(AND($F43&lt;&gt;"Terminé",$E43&lt;&gt;"",$E43&gt;=TODAY(),$E43&lt;=TODAY()+Paramètres!$B$5),"Échéance proche","")))</f>
        <v/>
      </c>
    </row>
    <row r="44" ht="34" customHeight="1">
      <c r="A44" s="21" t="n"/>
      <c r="B44" s="22" t="n"/>
      <c r="C44" s="21" t="n"/>
      <c r="D44" s="22" t="n"/>
      <c r="E44" s="40" t="n"/>
      <c r="F44" s="21" t="n"/>
      <c r="G44" s="22" t="n"/>
      <c r="H44" s="21" t="n"/>
      <c r="I44" s="21" t="n"/>
      <c r="J44" s="21" t="n"/>
      <c r="K44" s="21" t="n"/>
      <c r="L44" s="21" t="n"/>
      <c r="M44" s="21" t="n"/>
      <c r="N44" s="21" t="n"/>
      <c r="O44" s="21" t="n"/>
      <c r="P44" s="24">
        <f>IF($D44="","",COUNTIF($H44:$O44,"R")+COUNTIF($H44:$O44,"R/A"))</f>
        <v/>
      </c>
      <c r="Q44" s="24">
        <f>IF($D44="","",COUNTIF($H44:$O44,"A")+COUNTIF($H44:$O44,"R/A"))</f>
        <v/>
      </c>
      <c r="R44" s="24">
        <f>IF($D44="","",COUNTA($H44:$O44))</f>
        <v/>
      </c>
      <c r="S44" s="25">
        <f>IF($D44="","",_xlfn.TEXTJOIN(" | ",TRUE,IF($P44=0,"Aucun responsable",""),IF($Q44=0,"Aucun approbateur",""),IF($Q44&gt;1,"Plusieurs approbateurs",""),IF($R44=0,"Aucun rôle attribué",""),IF(AND($F44&lt;&gt;"Terminé",$E44&lt;&gt;"",$E44&lt;TODAY()),"Échéance dépassée",""),IF(AND($F44&lt;&gt;"Terminé",$E44&lt;&gt;"",$E44&gt;=TODAY(),$E44&lt;=TODAY()+Paramètres!$B$5),"Échéance proche","")))</f>
        <v/>
      </c>
    </row>
    <row r="45" ht="34" customHeight="1">
      <c r="A45" s="21" t="n"/>
      <c r="B45" s="22" t="n"/>
      <c r="C45" s="21" t="n"/>
      <c r="D45" s="22" t="n"/>
      <c r="E45" s="40" t="n"/>
      <c r="F45" s="21" t="n"/>
      <c r="G45" s="22" t="n"/>
      <c r="H45" s="21" t="n"/>
      <c r="I45" s="21" t="n"/>
      <c r="J45" s="21" t="n"/>
      <c r="K45" s="21" t="n"/>
      <c r="L45" s="21" t="n"/>
      <c r="M45" s="21" t="n"/>
      <c r="N45" s="21" t="n"/>
      <c r="O45" s="21" t="n"/>
      <c r="P45" s="24">
        <f>IF($D45="","",COUNTIF($H45:$O45,"R")+COUNTIF($H45:$O45,"R/A"))</f>
        <v/>
      </c>
      <c r="Q45" s="24">
        <f>IF($D45="","",COUNTIF($H45:$O45,"A")+COUNTIF($H45:$O45,"R/A"))</f>
        <v/>
      </c>
      <c r="R45" s="24">
        <f>IF($D45="","",COUNTA($H45:$O45))</f>
        <v/>
      </c>
      <c r="S45" s="25">
        <f>IF($D45="","",_xlfn.TEXTJOIN(" | ",TRUE,IF($P45=0,"Aucun responsable",""),IF($Q45=0,"Aucun approbateur",""),IF($Q45&gt;1,"Plusieurs approbateurs",""),IF($R45=0,"Aucun rôle attribué",""),IF(AND($F45&lt;&gt;"Terminé",$E45&lt;&gt;"",$E45&lt;TODAY()),"Échéance dépassée",""),IF(AND($F45&lt;&gt;"Terminé",$E45&lt;&gt;"",$E45&gt;=TODAY(),$E45&lt;=TODAY()+Paramètres!$B$5),"Échéance proche","")))</f>
        <v/>
      </c>
    </row>
    <row r="46" ht="34" customHeight="1">
      <c r="A46" s="21" t="n"/>
      <c r="B46" s="22" t="n"/>
      <c r="C46" s="21" t="n"/>
      <c r="D46" s="22" t="n"/>
      <c r="E46" s="40" t="n"/>
      <c r="F46" s="21" t="n"/>
      <c r="G46" s="22" t="n"/>
      <c r="H46" s="21" t="n"/>
      <c r="I46" s="21" t="n"/>
      <c r="J46" s="21" t="n"/>
      <c r="K46" s="21" t="n"/>
      <c r="L46" s="21" t="n"/>
      <c r="M46" s="21" t="n"/>
      <c r="N46" s="21" t="n"/>
      <c r="O46" s="21" t="n"/>
      <c r="P46" s="24">
        <f>IF($D46="","",COUNTIF($H46:$O46,"R")+COUNTIF($H46:$O46,"R/A"))</f>
        <v/>
      </c>
      <c r="Q46" s="24">
        <f>IF($D46="","",COUNTIF($H46:$O46,"A")+COUNTIF($H46:$O46,"R/A"))</f>
        <v/>
      </c>
      <c r="R46" s="24">
        <f>IF($D46="","",COUNTA($H46:$O46))</f>
        <v/>
      </c>
      <c r="S46" s="25">
        <f>IF($D46="","",_xlfn.TEXTJOIN(" | ",TRUE,IF($P46=0,"Aucun responsable",""),IF($Q46=0,"Aucun approbateur",""),IF($Q46&gt;1,"Plusieurs approbateurs",""),IF($R46=0,"Aucun rôle attribué",""),IF(AND($F46&lt;&gt;"Terminé",$E46&lt;&gt;"",$E46&lt;TODAY()),"Échéance dépassée",""),IF(AND($F46&lt;&gt;"Terminé",$E46&lt;&gt;"",$E46&gt;=TODAY(),$E46&lt;=TODAY()+Paramètres!$B$5),"Échéance proche","")))</f>
        <v/>
      </c>
    </row>
    <row r="47" ht="34" customHeight="1">
      <c r="A47" s="21" t="n"/>
      <c r="B47" s="22" t="n"/>
      <c r="C47" s="21" t="n"/>
      <c r="D47" s="22" t="n"/>
      <c r="E47" s="40" t="n"/>
      <c r="F47" s="21" t="n"/>
      <c r="G47" s="22" t="n"/>
      <c r="H47" s="21" t="n"/>
      <c r="I47" s="21" t="n"/>
      <c r="J47" s="21" t="n"/>
      <c r="K47" s="21" t="n"/>
      <c r="L47" s="21" t="n"/>
      <c r="M47" s="21" t="n"/>
      <c r="N47" s="21" t="n"/>
      <c r="O47" s="21" t="n"/>
      <c r="P47" s="24">
        <f>IF($D47="","",COUNTIF($H47:$O47,"R")+COUNTIF($H47:$O47,"R/A"))</f>
        <v/>
      </c>
      <c r="Q47" s="24">
        <f>IF($D47="","",COUNTIF($H47:$O47,"A")+COUNTIF($H47:$O47,"R/A"))</f>
        <v/>
      </c>
      <c r="R47" s="24">
        <f>IF($D47="","",COUNTA($H47:$O47))</f>
        <v/>
      </c>
      <c r="S47" s="25">
        <f>IF($D47="","",_xlfn.TEXTJOIN(" | ",TRUE,IF($P47=0,"Aucun responsable",""),IF($Q47=0,"Aucun approbateur",""),IF($Q47&gt;1,"Plusieurs approbateurs",""),IF($R47=0,"Aucun rôle attribué",""),IF(AND($F47&lt;&gt;"Terminé",$E47&lt;&gt;"",$E47&lt;TODAY()),"Échéance dépassée",""),IF(AND($F47&lt;&gt;"Terminé",$E47&lt;&gt;"",$E47&gt;=TODAY(),$E47&lt;=TODAY()+Paramètres!$B$5),"Échéance proche","")))</f>
        <v/>
      </c>
    </row>
    <row r="48" ht="34" customHeight="1">
      <c r="A48" s="21" t="n"/>
      <c r="B48" s="22" t="n"/>
      <c r="C48" s="21" t="n"/>
      <c r="D48" s="22" t="n"/>
      <c r="E48" s="40" t="n"/>
      <c r="F48" s="21" t="n"/>
      <c r="G48" s="22" t="n"/>
      <c r="H48" s="21" t="n"/>
      <c r="I48" s="21" t="n"/>
      <c r="J48" s="21" t="n"/>
      <c r="K48" s="21" t="n"/>
      <c r="L48" s="21" t="n"/>
      <c r="M48" s="21" t="n"/>
      <c r="N48" s="21" t="n"/>
      <c r="O48" s="21" t="n"/>
      <c r="P48" s="24">
        <f>IF($D48="","",COUNTIF($H48:$O48,"R")+COUNTIF($H48:$O48,"R/A"))</f>
        <v/>
      </c>
      <c r="Q48" s="24">
        <f>IF($D48="","",COUNTIF($H48:$O48,"A")+COUNTIF($H48:$O48,"R/A"))</f>
        <v/>
      </c>
      <c r="R48" s="24">
        <f>IF($D48="","",COUNTA($H48:$O48))</f>
        <v/>
      </c>
      <c r="S48" s="25">
        <f>IF($D48="","",_xlfn.TEXTJOIN(" | ",TRUE,IF($P48=0,"Aucun responsable",""),IF($Q48=0,"Aucun approbateur",""),IF($Q48&gt;1,"Plusieurs approbateurs",""),IF($R48=0,"Aucun rôle attribué",""),IF(AND($F48&lt;&gt;"Terminé",$E48&lt;&gt;"",$E48&lt;TODAY()),"Échéance dépassée",""),IF(AND($F48&lt;&gt;"Terminé",$E48&lt;&gt;"",$E48&gt;=TODAY(),$E48&lt;=TODAY()+Paramètres!$B$5),"Échéance proche","")))</f>
        <v/>
      </c>
    </row>
    <row r="49" ht="34" customHeight="1">
      <c r="A49" s="21" t="n"/>
      <c r="B49" s="22" t="n"/>
      <c r="C49" s="21" t="n"/>
      <c r="D49" s="22" t="n"/>
      <c r="E49" s="40" t="n"/>
      <c r="F49" s="21" t="n"/>
      <c r="G49" s="22" t="n"/>
      <c r="H49" s="21" t="n"/>
      <c r="I49" s="21" t="n"/>
      <c r="J49" s="21" t="n"/>
      <c r="K49" s="21" t="n"/>
      <c r="L49" s="21" t="n"/>
      <c r="M49" s="21" t="n"/>
      <c r="N49" s="21" t="n"/>
      <c r="O49" s="21" t="n"/>
      <c r="P49" s="24">
        <f>IF($D49="","",COUNTIF($H49:$O49,"R")+COUNTIF($H49:$O49,"R/A"))</f>
        <v/>
      </c>
      <c r="Q49" s="24">
        <f>IF($D49="","",COUNTIF($H49:$O49,"A")+COUNTIF($H49:$O49,"R/A"))</f>
        <v/>
      </c>
      <c r="R49" s="24">
        <f>IF($D49="","",COUNTA($H49:$O49))</f>
        <v/>
      </c>
      <c r="S49" s="25">
        <f>IF($D49="","",_xlfn.TEXTJOIN(" | ",TRUE,IF($P49=0,"Aucun responsable",""),IF($Q49=0,"Aucun approbateur",""),IF($Q49&gt;1,"Plusieurs approbateurs",""),IF($R49=0,"Aucun rôle attribué",""),IF(AND($F49&lt;&gt;"Terminé",$E49&lt;&gt;"",$E49&lt;TODAY()),"Échéance dépassée",""),IF(AND($F49&lt;&gt;"Terminé",$E49&lt;&gt;"",$E49&gt;=TODAY(),$E49&lt;=TODAY()+Paramètres!$B$5),"Échéance proche","")))</f>
        <v/>
      </c>
    </row>
    <row r="50" ht="34" customHeight="1">
      <c r="A50" s="21" t="n"/>
      <c r="B50" s="22" t="n"/>
      <c r="C50" s="21" t="n"/>
      <c r="D50" s="22" t="n"/>
      <c r="E50" s="40" t="n"/>
      <c r="F50" s="21" t="n"/>
      <c r="G50" s="22" t="n"/>
      <c r="H50" s="21" t="n"/>
      <c r="I50" s="21" t="n"/>
      <c r="J50" s="21" t="n"/>
      <c r="K50" s="21" t="n"/>
      <c r="L50" s="21" t="n"/>
      <c r="M50" s="21" t="n"/>
      <c r="N50" s="21" t="n"/>
      <c r="O50" s="21" t="n"/>
      <c r="P50" s="24">
        <f>IF($D50="","",COUNTIF($H50:$O50,"R")+COUNTIF($H50:$O50,"R/A"))</f>
        <v/>
      </c>
      <c r="Q50" s="24">
        <f>IF($D50="","",COUNTIF($H50:$O50,"A")+COUNTIF($H50:$O50,"R/A"))</f>
        <v/>
      </c>
      <c r="R50" s="24">
        <f>IF($D50="","",COUNTA($H50:$O50))</f>
        <v/>
      </c>
      <c r="S50" s="25">
        <f>IF($D50="","",_xlfn.TEXTJOIN(" | ",TRUE,IF($P50=0,"Aucun responsable",""),IF($Q50=0,"Aucun approbateur",""),IF($Q50&gt;1,"Plusieurs approbateurs",""),IF($R50=0,"Aucun rôle attribué",""),IF(AND($F50&lt;&gt;"Terminé",$E50&lt;&gt;"",$E50&lt;TODAY()),"Échéance dépassée",""),IF(AND($F50&lt;&gt;"Terminé",$E50&lt;&gt;"",$E50&gt;=TODAY(),$E50&lt;=TODAY()+Paramètres!$B$5),"Échéance proche","")))</f>
        <v/>
      </c>
    </row>
    <row r="51" ht="34" customHeight="1">
      <c r="A51" s="21" t="n"/>
      <c r="B51" s="22" t="n"/>
      <c r="C51" s="21" t="n"/>
      <c r="D51" s="22" t="n"/>
      <c r="E51" s="40" t="n"/>
      <c r="F51" s="21" t="n"/>
      <c r="G51" s="22" t="n"/>
      <c r="H51" s="21" t="n"/>
      <c r="I51" s="21" t="n"/>
      <c r="J51" s="21" t="n"/>
      <c r="K51" s="21" t="n"/>
      <c r="L51" s="21" t="n"/>
      <c r="M51" s="21" t="n"/>
      <c r="N51" s="21" t="n"/>
      <c r="O51" s="21" t="n"/>
      <c r="P51" s="24">
        <f>IF($D51="","",COUNTIF($H51:$O51,"R")+COUNTIF($H51:$O51,"R/A"))</f>
        <v/>
      </c>
      <c r="Q51" s="24">
        <f>IF($D51="","",COUNTIF($H51:$O51,"A")+COUNTIF($H51:$O51,"R/A"))</f>
        <v/>
      </c>
      <c r="R51" s="24">
        <f>IF($D51="","",COUNTA($H51:$O51))</f>
        <v/>
      </c>
      <c r="S51" s="25">
        <f>IF($D51="","",_xlfn.TEXTJOIN(" | ",TRUE,IF($P51=0,"Aucun responsable",""),IF($Q51=0,"Aucun approbateur",""),IF($Q51&gt;1,"Plusieurs approbateurs",""),IF($R51=0,"Aucun rôle attribué",""),IF(AND($F51&lt;&gt;"Terminé",$E51&lt;&gt;"",$E51&lt;TODAY()),"Échéance dépassée",""),IF(AND($F51&lt;&gt;"Terminé",$E51&lt;&gt;"",$E51&gt;=TODAY(),$E51&lt;=TODAY()+Paramètres!$B$5),"Échéance proche","")))</f>
        <v/>
      </c>
    </row>
    <row r="52" ht="34" customHeight="1">
      <c r="A52" s="21" t="n"/>
      <c r="B52" s="22" t="n"/>
      <c r="C52" s="21" t="n"/>
      <c r="D52" s="22" t="n"/>
      <c r="E52" s="40" t="n"/>
      <c r="F52" s="21" t="n"/>
      <c r="G52" s="22" t="n"/>
      <c r="H52" s="21" t="n"/>
      <c r="I52" s="21" t="n"/>
      <c r="J52" s="21" t="n"/>
      <c r="K52" s="21" t="n"/>
      <c r="L52" s="21" t="n"/>
      <c r="M52" s="21" t="n"/>
      <c r="N52" s="21" t="n"/>
      <c r="O52" s="21" t="n"/>
      <c r="P52" s="24">
        <f>IF($D52="","",COUNTIF($H52:$O52,"R")+COUNTIF($H52:$O52,"R/A"))</f>
        <v/>
      </c>
      <c r="Q52" s="24">
        <f>IF($D52="","",COUNTIF($H52:$O52,"A")+COUNTIF($H52:$O52,"R/A"))</f>
        <v/>
      </c>
      <c r="R52" s="24">
        <f>IF($D52="","",COUNTA($H52:$O52))</f>
        <v/>
      </c>
      <c r="S52" s="25">
        <f>IF($D52="","",_xlfn.TEXTJOIN(" | ",TRUE,IF($P52=0,"Aucun responsable",""),IF($Q52=0,"Aucun approbateur",""),IF($Q52&gt;1,"Plusieurs approbateurs",""),IF($R52=0,"Aucun rôle attribué",""),IF(AND($F52&lt;&gt;"Terminé",$E52&lt;&gt;"",$E52&lt;TODAY()),"Échéance dépassée",""),IF(AND($F52&lt;&gt;"Terminé",$E52&lt;&gt;"",$E52&gt;=TODAY(),$E52&lt;=TODAY()+Paramètres!$B$5),"Échéance proche","")))</f>
        <v/>
      </c>
    </row>
    <row r="53" ht="34" customHeight="1">
      <c r="A53" s="21" t="n"/>
      <c r="B53" s="22" t="n"/>
      <c r="C53" s="21" t="n"/>
      <c r="D53" s="22" t="n"/>
      <c r="E53" s="40" t="n"/>
      <c r="F53" s="21" t="n"/>
      <c r="G53" s="22" t="n"/>
      <c r="H53" s="21" t="n"/>
      <c r="I53" s="21" t="n"/>
      <c r="J53" s="21" t="n"/>
      <c r="K53" s="21" t="n"/>
      <c r="L53" s="21" t="n"/>
      <c r="M53" s="21" t="n"/>
      <c r="N53" s="21" t="n"/>
      <c r="O53" s="21" t="n"/>
      <c r="P53" s="24">
        <f>IF($D53="","",COUNTIF($H53:$O53,"R")+COUNTIF($H53:$O53,"R/A"))</f>
        <v/>
      </c>
      <c r="Q53" s="24">
        <f>IF($D53="","",COUNTIF($H53:$O53,"A")+COUNTIF($H53:$O53,"R/A"))</f>
        <v/>
      </c>
      <c r="R53" s="24">
        <f>IF($D53="","",COUNTA($H53:$O53))</f>
        <v/>
      </c>
      <c r="S53" s="25">
        <f>IF($D53="","",_xlfn.TEXTJOIN(" | ",TRUE,IF($P53=0,"Aucun responsable",""),IF($Q53=0,"Aucun approbateur",""),IF($Q53&gt;1,"Plusieurs approbateurs",""),IF($R53=0,"Aucun rôle attribué",""),IF(AND($F53&lt;&gt;"Terminé",$E53&lt;&gt;"",$E53&lt;TODAY()),"Échéance dépassée",""),IF(AND($F53&lt;&gt;"Terminé",$E53&lt;&gt;"",$E53&gt;=TODAY(),$E53&lt;=TODAY()+Paramètres!$B$5),"Échéance proche","")))</f>
        <v/>
      </c>
    </row>
    <row r="54" ht="34" customHeight="1">
      <c r="A54" s="21" t="n"/>
      <c r="B54" s="22" t="n"/>
      <c r="C54" s="21" t="n"/>
      <c r="D54" s="22" t="n"/>
      <c r="E54" s="40" t="n"/>
      <c r="F54" s="21" t="n"/>
      <c r="G54" s="22" t="n"/>
      <c r="H54" s="21" t="n"/>
      <c r="I54" s="21" t="n"/>
      <c r="J54" s="21" t="n"/>
      <c r="K54" s="21" t="n"/>
      <c r="L54" s="21" t="n"/>
      <c r="M54" s="21" t="n"/>
      <c r="N54" s="21" t="n"/>
      <c r="O54" s="21" t="n"/>
      <c r="P54" s="24">
        <f>IF($D54="","",COUNTIF($H54:$O54,"R")+COUNTIF($H54:$O54,"R/A"))</f>
        <v/>
      </c>
      <c r="Q54" s="24">
        <f>IF($D54="","",COUNTIF($H54:$O54,"A")+COUNTIF($H54:$O54,"R/A"))</f>
        <v/>
      </c>
      <c r="R54" s="24">
        <f>IF($D54="","",COUNTA($H54:$O54))</f>
        <v/>
      </c>
      <c r="S54" s="25">
        <f>IF($D54="","",_xlfn.TEXTJOIN(" | ",TRUE,IF($P54=0,"Aucun responsable",""),IF($Q54=0,"Aucun approbateur",""),IF($Q54&gt;1,"Plusieurs approbateurs",""),IF($R54=0,"Aucun rôle attribué",""),IF(AND($F54&lt;&gt;"Terminé",$E54&lt;&gt;"",$E54&lt;TODAY()),"Échéance dépassée",""),IF(AND($F54&lt;&gt;"Terminé",$E54&lt;&gt;"",$E54&gt;=TODAY(),$E54&lt;=TODAY()+Paramètres!$B$5),"Échéance proche","")))</f>
        <v/>
      </c>
    </row>
    <row r="55" ht="34" customHeight="1">
      <c r="A55" s="21" t="n"/>
      <c r="B55" s="22" t="n"/>
      <c r="C55" s="21" t="n"/>
      <c r="D55" s="22" t="n"/>
      <c r="E55" s="40" t="n"/>
      <c r="F55" s="21" t="n"/>
      <c r="G55" s="22" t="n"/>
      <c r="H55" s="21" t="n"/>
      <c r="I55" s="21" t="n"/>
      <c r="J55" s="21" t="n"/>
      <c r="K55" s="21" t="n"/>
      <c r="L55" s="21" t="n"/>
      <c r="M55" s="21" t="n"/>
      <c r="N55" s="21" t="n"/>
      <c r="O55" s="21" t="n"/>
      <c r="P55" s="24">
        <f>IF($D55="","",COUNTIF($H55:$O55,"R")+COUNTIF($H55:$O55,"R/A"))</f>
        <v/>
      </c>
      <c r="Q55" s="24">
        <f>IF($D55="","",COUNTIF($H55:$O55,"A")+COUNTIF($H55:$O55,"R/A"))</f>
        <v/>
      </c>
      <c r="R55" s="24">
        <f>IF($D55="","",COUNTA($H55:$O55))</f>
        <v/>
      </c>
      <c r="S55" s="25">
        <f>IF($D55="","",_xlfn.TEXTJOIN(" | ",TRUE,IF($P55=0,"Aucun responsable",""),IF($Q55=0,"Aucun approbateur",""),IF($Q55&gt;1,"Plusieurs approbateurs",""),IF($R55=0,"Aucun rôle attribué",""),IF(AND($F55&lt;&gt;"Terminé",$E55&lt;&gt;"",$E55&lt;TODAY()),"Échéance dépassée",""),IF(AND($F55&lt;&gt;"Terminé",$E55&lt;&gt;"",$E55&gt;=TODAY(),$E55&lt;=TODAY()+Paramètres!$B$5),"Échéance proche","")))</f>
        <v/>
      </c>
    </row>
    <row r="56" ht="34" customHeight="1">
      <c r="A56" s="21" t="n"/>
      <c r="B56" s="22" t="n"/>
      <c r="C56" s="21" t="n"/>
      <c r="D56" s="22" t="n"/>
      <c r="E56" s="40" t="n"/>
      <c r="F56" s="21" t="n"/>
      <c r="G56" s="22" t="n"/>
      <c r="H56" s="21" t="n"/>
      <c r="I56" s="21" t="n"/>
      <c r="J56" s="21" t="n"/>
      <c r="K56" s="21" t="n"/>
      <c r="L56" s="21" t="n"/>
      <c r="M56" s="21" t="n"/>
      <c r="N56" s="21" t="n"/>
      <c r="O56" s="21" t="n"/>
      <c r="P56" s="24">
        <f>IF($D56="","",COUNTIF($H56:$O56,"R")+COUNTIF($H56:$O56,"R/A"))</f>
        <v/>
      </c>
      <c r="Q56" s="24">
        <f>IF($D56="","",COUNTIF($H56:$O56,"A")+COUNTIF($H56:$O56,"R/A"))</f>
        <v/>
      </c>
      <c r="R56" s="24">
        <f>IF($D56="","",COUNTA($H56:$O56))</f>
        <v/>
      </c>
      <c r="S56" s="25">
        <f>IF($D56="","",_xlfn.TEXTJOIN(" | ",TRUE,IF($P56=0,"Aucun responsable",""),IF($Q56=0,"Aucun approbateur",""),IF($Q56&gt;1,"Plusieurs approbateurs",""),IF($R56=0,"Aucun rôle attribué",""),IF(AND($F56&lt;&gt;"Terminé",$E56&lt;&gt;"",$E56&lt;TODAY()),"Échéance dépassée",""),IF(AND($F56&lt;&gt;"Terminé",$E56&lt;&gt;"",$E56&gt;=TODAY(),$E56&lt;=TODAY()+Paramètres!$B$5),"Échéance proche","")))</f>
        <v/>
      </c>
    </row>
    <row r="57" ht="34" customHeight="1">
      <c r="A57" s="21" t="n"/>
      <c r="B57" s="22" t="n"/>
      <c r="C57" s="21" t="n"/>
      <c r="D57" s="22" t="n"/>
      <c r="E57" s="40" t="n"/>
      <c r="F57" s="21" t="n"/>
      <c r="G57" s="22" t="n"/>
      <c r="H57" s="21" t="n"/>
      <c r="I57" s="21" t="n"/>
      <c r="J57" s="21" t="n"/>
      <c r="K57" s="21" t="n"/>
      <c r="L57" s="21" t="n"/>
      <c r="M57" s="21" t="n"/>
      <c r="N57" s="21" t="n"/>
      <c r="O57" s="21" t="n"/>
      <c r="P57" s="24">
        <f>IF($D57="","",COUNTIF($H57:$O57,"R")+COUNTIF($H57:$O57,"R/A"))</f>
        <v/>
      </c>
      <c r="Q57" s="24">
        <f>IF($D57="","",COUNTIF($H57:$O57,"A")+COUNTIF($H57:$O57,"R/A"))</f>
        <v/>
      </c>
      <c r="R57" s="24">
        <f>IF($D57="","",COUNTA($H57:$O57))</f>
        <v/>
      </c>
      <c r="S57" s="25">
        <f>IF($D57="","",_xlfn.TEXTJOIN(" | ",TRUE,IF($P57=0,"Aucun responsable",""),IF($Q57=0,"Aucun approbateur",""),IF($Q57&gt;1,"Plusieurs approbateurs",""),IF($R57=0,"Aucun rôle attribué",""),IF(AND($F57&lt;&gt;"Terminé",$E57&lt;&gt;"",$E57&lt;TODAY()),"Échéance dépassée",""),IF(AND($F57&lt;&gt;"Terminé",$E57&lt;&gt;"",$E57&gt;=TODAY(),$E57&lt;=TODAY()+Paramètres!$B$5),"Échéance proche","")))</f>
        <v/>
      </c>
    </row>
    <row r="58" ht="34" customHeight="1">
      <c r="A58" s="21" t="n"/>
      <c r="B58" s="22" t="n"/>
      <c r="C58" s="21" t="n"/>
      <c r="D58" s="22" t="n"/>
      <c r="E58" s="40" t="n"/>
      <c r="F58" s="21" t="n"/>
      <c r="G58" s="22" t="n"/>
      <c r="H58" s="21" t="n"/>
      <c r="I58" s="21" t="n"/>
      <c r="J58" s="21" t="n"/>
      <c r="K58" s="21" t="n"/>
      <c r="L58" s="21" t="n"/>
      <c r="M58" s="21" t="n"/>
      <c r="N58" s="21" t="n"/>
      <c r="O58" s="21" t="n"/>
      <c r="P58" s="24">
        <f>IF($D58="","",COUNTIF($H58:$O58,"R")+COUNTIF($H58:$O58,"R/A"))</f>
        <v/>
      </c>
      <c r="Q58" s="24">
        <f>IF($D58="","",COUNTIF($H58:$O58,"A")+COUNTIF($H58:$O58,"R/A"))</f>
        <v/>
      </c>
      <c r="R58" s="24">
        <f>IF($D58="","",COUNTA($H58:$O58))</f>
        <v/>
      </c>
      <c r="S58" s="25">
        <f>IF($D58="","",_xlfn.TEXTJOIN(" | ",TRUE,IF($P58=0,"Aucun responsable",""),IF($Q58=0,"Aucun approbateur",""),IF($Q58&gt;1,"Plusieurs approbateurs",""),IF($R58=0,"Aucun rôle attribué",""),IF(AND($F58&lt;&gt;"Terminé",$E58&lt;&gt;"",$E58&lt;TODAY()),"Échéance dépassée",""),IF(AND($F58&lt;&gt;"Terminé",$E58&lt;&gt;"",$E58&gt;=TODAY(),$E58&lt;=TODAY()+Paramètres!$B$5),"Échéance proche","")))</f>
        <v/>
      </c>
    </row>
    <row r="59" ht="34" customHeight="1">
      <c r="A59" s="21" t="n"/>
      <c r="B59" s="22" t="n"/>
      <c r="C59" s="21" t="n"/>
      <c r="D59" s="22" t="n"/>
      <c r="E59" s="40" t="n"/>
      <c r="F59" s="21" t="n"/>
      <c r="G59" s="22" t="n"/>
      <c r="H59" s="21" t="n"/>
      <c r="I59" s="21" t="n"/>
      <c r="J59" s="21" t="n"/>
      <c r="K59" s="21" t="n"/>
      <c r="L59" s="21" t="n"/>
      <c r="M59" s="21" t="n"/>
      <c r="N59" s="21" t="n"/>
      <c r="O59" s="21" t="n"/>
      <c r="P59" s="24">
        <f>IF($D59="","",COUNTIF($H59:$O59,"R")+COUNTIF($H59:$O59,"R/A"))</f>
        <v/>
      </c>
      <c r="Q59" s="24">
        <f>IF($D59="","",COUNTIF($H59:$O59,"A")+COUNTIF($H59:$O59,"R/A"))</f>
        <v/>
      </c>
      <c r="R59" s="24">
        <f>IF($D59="","",COUNTA($H59:$O59))</f>
        <v/>
      </c>
      <c r="S59" s="25">
        <f>IF($D59="","",_xlfn.TEXTJOIN(" | ",TRUE,IF($P59=0,"Aucun responsable",""),IF($Q59=0,"Aucun approbateur",""),IF($Q59&gt;1,"Plusieurs approbateurs",""),IF($R59=0,"Aucun rôle attribué",""),IF(AND($F59&lt;&gt;"Terminé",$E59&lt;&gt;"",$E59&lt;TODAY()),"Échéance dépassée",""),IF(AND($F59&lt;&gt;"Terminé",$E59&lt;&gt;"",$E59&gt;=TODAY(),$E59&lt;=TODAY()+Paramètres!$B$5),"Échéance proche","")))</f>
        <v/>
      </c>
    </row>
    <row r="60" ht="34" customHeight="1">
      <c r="A60" s="21" t="n"/>
      <c r="B60" s="22" t="n"/>
      <c r="C60" s="21" t="n"/>
      <c r="D60" s="22" t="n"/>
      <c r="E60" s="40" t="n"/>
      <c r="F60" s="21" t="n"/>
      <c r="G60" s="22" t="n"/>
      <c r="H60" s="21" t="n"/>
      <c r="I60" s="21" t="n"/>
      <c r="J60" s="21" t="n"/>
      <c r="K60" s="21" t="n"/>
      <c r="L60" s="21" t="n"/>
      <c r="M60" s="21" t="n"/>
      <c r="N60" s="21" t="n"/>
      <c r="O60" s="21" t="n"/>
      <c r="P60" s="24">
        <f>IF($D60="","",COUNTIF($H60:$O60,"R")+COUNTIF($H60:$O60,"R/A"))</f>
        <v/>
      </c>
      <c r="Q60" s="24">
        <f>IF($D60="","",COUNTIF($H60:$O60,"A")+COUNTIF($H60:$O60,"R/A"))</f>
        <v/>
      </c>
      <c r="R60" s="24">
        <f>IF($D60="","",COUNTA($H60:$O60))</f>
        <v/>
      </c>
      <c r="S60" s="25">
        <f>IF($D60="","",_xlfn.TEXTJOIN(" | ",TRUE,IF($P60=0,"Aucun responsable",""),IF($Q60=0,"Aucun approbateur",""),IF($Q60&gt;1,"Plusieurs approbateurs",""),IF($R60=0,"Aucun rôle attribué",""),IF(AND($F60&lt;&gt;"Terminé",$E60&lt;&gt;"",$E60&lt;TODAY()),"Échéance dépassée",""),IF(AND($F60&lt;&gt;"Terminé",$E60&lt;&gt;"",$E60&gt;=TODAY(),$E60&lt;=TODAY()+Paramètres!$B$5),"Échéance proche","")))</f>
        <v/>
      </c>
    </row>
    <row r="61" ht="34" customHeight="1">
      <c r="A61" s="21" t="n"/>
      <c r="B61" s="22" t="n"/>
      <c r="C61" s="21" t="n"/>
      <c r="D61" s="22" t="n"/>
      <c r="E61" s="40" t="n"/>
      <c r="F61" s="21" t="n"/>
      <c r="G61" s="22" t="n"/>
      <c r="H61" s="21" t="n"/>
      <c r="I61" s="21" t="n"/>
      <c r="J61" s="21" t="n"/>
      <c r="K61" s="21" t="n"/>
      <c r="L61" s="21" t="n"/>
      <c r="M61" s="21" t="n"/>
      <c r="N61" s="21" t="n"/>
      <c r="O61" s="21" t="n"/>
      <c r="P61" s="24">
        <f>IF($D61="","",COUNTIF($H61:$O61,"R")+COUNTIF($H61:$O61,"R/A"))</f>
        <v/>
      </c>
      <c r="Q61" s="24">
        <f>IF($D61="","",COUNTIF($H61:$O61,"A")+COUNTIF($H61:$O61,"R/A"))</f>
        <v/>
      </c>
      <c r="R61" s="24">
        <f>IF($D61="","",COUNTA($H61:$O61))</f>
        <v/>
      </c>
      <c r="S61" s="25">
        <f>IF($D61="","",_xlfn.TEXTJOIN(" | ",TRUE,IF($P61=0,"Aucun responsable",""),IF($Q61=0,"Aucun approbateur",""),IF($Q61&gt;1,"Plusieurs approbateurs",""),IF($R61=0,"Aucun rôle attribué",""),IF(AND($F61&lt;&gt;"Terminé",$E61&lt;&gt;"",$E61&lt;TODAY()),"Échéance dépassée",""),IF(AND($F61&lt;&gt;"Terminé",$E61&lt;&gt;"",$E61&gt;=TODAY(),$E61&lt;=TODAY()+Paramètres!$B$5),"Échéance proche","")))</f>
        <v/>
      </c>
    </row>
    <row r="62" ht="34" customHeight="1">
      <c r="A62" s="21" t="n"/>
      <c r="B62" s="22" t="n"/>
      <c r="C62" s="21" t="n"/>
      <c r="D62" s="22" t="n"/>
      <c r="E62" s="40" t="n"/>
      <c r="F62" s="21" t="n"/>
      <c r="G62" s="22" t="n"/>
      <c r="H62" s="21" t="n"/>
      <c r="I62" s="21" t="n"/>
      <c r="J62" s="21" t="n"/>
      <c r="K62" s="21" t="n"/>
      <c r="L62" s="21" t="n"/>
      <c r="M62" s="21" t="n"/>
      <c r="N62" s="21" t="n"/>
      <c r="O62" s="21" t="n"/>
      <c r="P62" s="24">
        <f>IF($D62="","",COUNTIF($H62:$O62,"R")+COUNTIF($H62:$O62,"R/A"))</f>
        <v/>
      </c>
      <c r="Q62" s="24">
        <f>IF($D62="","",COUNTIF($H62:$O62,"A")+COUNTIF($H62:$O62,"R/A"))</f>
        <v/>
      </c>
      <c r="R62" s="24">
        <f>IF($D62="","",COUNTA($H62:$O62))</f>
        <v/>
      </c>
      <c r="S62" s="25">
        <f>IF($D62="","",_xlfn.TEXTJOIN(" | ",TRUE,IF($P62=0,"Aucun responsable",""),IF($Q62=0,"Aucun approbateur",""),IF($Q62&gt;1,"Plusieurs approbateurs",""),IF($R62=0,"Aucun rôle attribué",""),IF(AND($F62&lt;&gt;"Terminé",$E62&lt;&gt;"",$E62&lt;TODAY()),"Échéance dépassée",""),IF(AND($F62&lt;&gt;"Terminé",$E62&lt;&gt;"",$E62&gt;=TODAY(),$E62&lt;=TODAY()+Paramètres!$B$5),"Échéance proche","")))</f>
        <v/>
      </c>
    </row>
    <row r="63" ht="34" customHeight="1">
      <c r="A63" s="21" t="n"/>
      <c r="B63" s="22" t="n"/>
      <c r="C63" s="21" t="n"/>
      <c r="D63" s="22" t="n"/>
      <c r="E63" s="40" t="n"/>
      <c r="F63" s="21" t="n"/>
      <c r="G63" s="22" t="n"/>
      <c r="H63" s="21" t="n"/>
      <c r="I63" s="21" t="n"/>
      <c r="J63" s="21" t="n"/>
      <c r="K63" s="21" t="n"/>
      <c r="L63" s="21" t="n"/>
      <c r="M63" s="21" t="n"/>
      <c r="N63" s="21" t="n"/>
      <c r="O63" s="21" t="n"/>
      <c r="P63" s="24">
        <f>IF($D63="","",COUNTIF($H63:$O63,"R")+COUNTIF($H63:$O63,"R/A"))</f>
        <v/>
      </c>
      <c r="Q63" s="24">
        <f>IF($D63="","",COUNTIF($H63:$O63,"A")+COUNTIF($H63:$O63,"R/A"))</f>
        <v/>
      </c>
      <c r="R63" s="24">
        <f>IF($D63="","",COUNTA($H63:$O63))</f>
        <v/>
      </c>
      <c r="S63" s="25">
        <f>IF($D63="","",_xlfn.TEXTJOIN(" | ",TRUE,IF($P63=0,"Aucun responsable",""),IF($Q63=0,"Aucun approbateur",""),IF($Q63&gt;1,"Plusieurs approbateurs",""),IF($R63=0,"Aucun rôle attribué",""),IF(AND($F63&lt;&gt;"Terminé",$E63&lt;&gt;"",$E63&lt;TODAY()),"Échéance dépassée",""),IF(AND($F63&lt;&gt;"Terminé",$E63&lt;&gt;"",$E63&gt;=TODAY(),$E63&lt;=TODAY()+Paramètres!$B$5),"Échéance proche","")))</f>
        <v/>
      </c>
    </row>
    <row r="64" ht="34" customHeight="1">
      <c r="A64" s="21" t="n"/>
      <c r="B64" s="22" t="n"/>
      <c r="C64" s="21" t="n"/>
      <c r="D64" s="22" t="n"/>
      <c r="E64" s="40" t="n"/>
      <c r="F64" s="21" t="n"/>
      <c r="G64" s="22" t="n"/>
      <c r="H64" s="21" t="n"/>
      <c r="I64" s="21" t="n"/>
      <c r="J64" s="21" t="n"/>
      <c r="K64" s="21" t="n"/>
      <c r="L64" s="21" t="n"/>
      <c r="M64" s="21" t="n"/>
      <c r="N64" s="21" t="n"/>
      <c r="O64" s="21" t="n"/>
      <c r="P64" s="24">
        <f>IF($D64="","",COUNTIF($H64:$O64,"R")+COUNTIF($H64:$O64,"R/A"))</f>
        <v/>
      </c>
      <c r="Q64" s="24">
        <f>IF($D64="","",COUNTIF($H64:$O64,"A")+COUNTIF($H64:$O64,"R/A"))</f>
        <v/>
      </c>
      <c r="R64" s="24">
        <f>IF($D64="","",COUNTA($H64:$O64))</f>
        <v/>
      </c>
      <c r="S64" s="25">
        <f>IF($D64="","",_xlfn.TEXTJOIN(" | ",TRUE,IF($P64=0,"Aucun responsable",""),IF($Q64=0,"Aucun approbateur",""),IF($Q64&gt;1,"Plusieurs approbateurs",""),IF($R64=0,"Aucun rôle attribué",""),IF(AND($F64&lt;&gt;"Terminé",$E64&lt;&gt;"",$E64&lt;TODAY()),"Échéance dépassée",""),IF(AND($F64&lt;&gt;"Terminé",$E64&lt;&gt;"",$E64&gt;=TODAY(),$E64&lt;=TODAY()+Paramètres!$B$5),"Échéance proche","")))</f>
        <v/>
      </c>
    </row>
    <row r="65" ht="34" customHeight="1">
      <c r="A65" s="21" t="n"/>
      <c r="B65" s="22" t="n"/>
      <c r="C65" s="21" t="n"/>
      <c r="D65" s="22" t="n"/>
      <c r="E65" s="40" t="n"/>
      <c r="F65" s="21" t="n"/>
      <c r="G65" s="22" t="n"/>
      <c r="H65" s="21" t="n"/>
      <c r="I65" s="21" t="n"/>
      <c r="J65" s="21" t="n"/>
      <c r="K65" s="21" t="n"/>
      <c r="L65" s="21" t="n"/>
      <c r="M65" s="21" t="n"/>
      <c r="N65" s="21" t="n"/>
      <c r="O65" s="21" t="n"/>
      <c r="P65" s="24">
        <f>IF($D65="","",COUNTIF($H65:$O65,"R")+COUNTIF($H65:$O65,"R/A"))</f>
        <v/>
      </c>
      <c r="Q65" s="24">
        <f>IF($D65="","",COUNTIF($H65:$O65,"A")+COUNTIF($H65:$O65,"R/A"))</f>
        <v/>
      </c>
      <c r="R65" s="24">
        <f>IF($D65="","",COUNTA($H65:$O65))</f>
        <v/>
      </c>
      <c r="S65" s="25">
        <f>IF($D65="","",_xlfn.TEXTJOIN(" | ",TRUE,IF($P65=0,"Aucun responsable",""),IF($Q65=0,"Aucun approbateur",""),IF($Q65&gt;1,"Plusieurs approbateurs",""),IF($R65=0,"Aucun rôle attribué",""),IF(AND($F65&lt;&gt;"Terminé",$E65&lt;&gt;"",$E65&lt;TODAY()),"Échéance dépassée",""),IF(AND($F65&lt;&gt;"Terminé",$E65&lt;&gt;"",$E65&gt;=TODAY(),$E65&lt;=TODAY()+Paramètres!$B$5),"Échéance proche","")))</f>
        <v/>
      </c>
    </row>
    <row r="66" ht="34" customHeight="1">
      <c r="A66" s="21" t="n"/>
      <c r="B66" s="22" t="n"/>
      <c r="C66" s="21" t="n"/>
      <c r="D66" s="22" t="n"/>
      <c r="E66" s="40" t="n"/>
      <c r="F66" s="21" t="n"/>
      <c r="G66" s="22" t="n"/>
      <c r="H66" s="21" t="n"/>
      <c r="I66" s="21" t="n"/>
      <c r="J66" s="21" t="n"/>
      <c r="K66" s="21" t="n"/>
      <c r="L66" s="21" t="n"/>
      <c r="M66" s="21" t="n"/>
      <c r="N66" s="21" t="n"/>
      <c r="O66" s="21" t="n"/>
      <c r="P66" s="24">
        <f>IF($D66="","",COUNTIF($H66:$O66,"R")+COUNTIF($H66:$O66,"R/A"))</f>
        <v/>
      </c>
      <c r="Q66" s="24">
        <f>IF($D66="","",COUNTIF($H66:$O66,"A")+COUNTIF($H66:$O66,"R/A"))</f>
        <v/>
      </c>
      <c r="R66" s="24">
        <f>IF($D66="","",COUNTA($H66:$O66))</f>
        <v/>
      </c>
      <c r="S66" s="25">
        <f>IF($D66="","",_xlfn.TEXTJOIN(" | ",TRUE,IF($P66=0,"Aucun responsable",""),IF($Q66=0,"Aucun approbateur",""),IF($Q66&gt;1,"Plusieurs approbateurs",""),IF($R66=0,"Aucun rôle attribué",""),IF(AND($F66&lt;&gt;"Terminé",$E66&lt;&gt;"",$E66&lt;TODAY()),"Échéance dépassée",""),IF(AND($F66&lt;&gt;"Terminé",$E66&lt;&gt;"",$E66&gt;=TODAY(),$E66&lt;=TODAY()+Paramètres!$B$5),"Échéance proche","")))</f>
        <v/>
      </c>
    </row>
    <row r="67" ht="34" customHeight="1">
      <c r="A67" s="21" t="n"/>
      <c r="B67" s="22" t="n"/>
      <c r="C67" s="21" t="n"/>
      <c r="D67" s="22" t="n"/>
      <c r="E67" s="40" t="n"/>
      <c r="F67" s="21" t="n"/>
      <c r="G67" s="22" t="n"/>
      <c r="H67" s="21" t="n"/>
      <c r="I67" s="21" t="n"/>
      <c r="J67" s="21" t="n"/>
      <c r="K67" s="21" t="n"/>
      <c r="L67" s="21" t="n"/>
      <c r="M67" s="21" t="n"/>
      <c r="N67" s="21" t="n"/>
      <c r="O67" s="21" t="n"/>
      <c r="P67" s="24">
        <f>IF($D67="","",COUNTIF($H67:$O67,"R")+COUNTIF($H67:$O67,"R/A"))</f>
        <v/>
      </c>
      <c r="Q67" s="24">
        <f>IF($D67="","",COUNTIF($H67:$O67,"A")+COUNTIF($H67:$O67,"R/A"))</f>
        <v/>
      </c>
      <c r="R67" s="24">
        <f>IF($D67="","",COUNTA($H67:$O67))</f>
        <v/>
      </c>
      <c r="S67" s="25">
        <f>IF($D67="","",_xlfn.TEXTJOIN(" | ",TRUE,IF($P67=0,"Aucun responsable",""),IF($Q67=0,"Aucun approbateur",""),IF($Q67&gt;1,"Plusieurs approbateurs",""),IF($R67=0,"Aucun rôle attribué",""),IF(AND($F67&lt;&gt;"Terminé",$E67&lt;&gt;"",$E67&lt;TODAY()),"Échéance dépassée",""),IF(AND($F67&lt;&gt;"Terminé",$E67&lt;&gt;"",$E67&gt;=TODAY(),$E67&lt;=TODAY()+Paramètres!$B$5),"Échéance proche","")))</f>
        <v/>
      </c>
    </row>
    <row r="68" ht="34" customHeight="1">
      <c r="A68" s="21" t="n"/>
      <c r="B68" s="22" t="n"/>
      <c r="C68" s="21" t="n"/>
      <c r="D68" s="22" t="n"/>
      <c r="E68" s="40" t="n"/>
      <c r="F68" s="21" t="n"/>
      <c r="G68" s="22" t="n"/>
      <c r="H68" s="21" t="n"/>
      <c r="I68" s="21" t="n"/>
      <c r="J68" s="21" t="n"/>
      <c r="K68" s="21" t="n"/>
      <c r="L68" s="21" t="n"/>
      <c r="M68" s="21" t="n"/>
      <c r="N68" s="21" t="n"/>
      <c r="O68" s="21" t="n"/>
      <c r="P68" s="24">
        <f>IF($D68="","",COUNTIF($H68:$O68,"R")+COUNTIF($H68:$O68,"R/A"))</f>
        <v/>
      </c>
      <c r="Q68" s="24">
        <f>IF($D68="","",COUNTIF($H68:$O68,"A")+COUNTIF($H68:$O68,"R/A"))</f>
        <v/>
      </c>
      <c r="R68" s="24">
        <f>IF($D68="","",COUNTA($H68:$O68))</f>
        <v/>
      </c>
      <c r="S68" s="25">
        <f>IF($D68="","",_xlfn.TEXTJOIN(" | ",TRUE,IF($P68=0,"Aucun responsable",""),IF($Q68=0,"Aucun approbateur",""),IF($Q68&gt;1,"Plusieurs approbateurs",""),IF($R68=0,"Aucun rôle attribué",""),IF(AND($F68&lt;&gt;"Terminé",$E68&lt;&gt;"",$E68&lt;TODAY()),"Échéance dépassée",""),IF(AND($F68&lt;&gt;"Terminé",$E68&lt;&gt;"",$E68&gt;=TODAY(),$E68&lt;=TODAY()+Paramètres!$B$5),"Échéance proche","")))</f>
        <v/>
      </c>
    </row>
    <row r="69" ht="34" customHeight="1">
      <c r="A69" s="21" t="n"/>
      <c r="B69" s="22" t="n"/>
      <c r="C69" s="21" t="n"/>
      <c r="D69" s="22" t="n"/>
      <c r="E69" s="40" t="n"/>
      <c r="F69" s="21" t="n"/>
      <c r="G69" s="22" t="n"/>
      <c r="H69" s="21" t="n"/>
      <c r="I69" s="21" t="n"/>
      <c r="J69" s="21" t="n"/>
      <c r="K69" s="21" t="n"/>
      <c r="L69" s="21" t="n"/>
      <c r="M69" s="21" t="n"/>
      <c r="N69" s="21" t="n"/>
      <c r="O69" s="21" t="n"/>
      <c r="P69" s="24">
        <f>IF($D69="","",COUNTIF($H69:$O69,"R")+COUNTIF($H69:$O69,"R/A"))</f>
        <v/>
      </c>
      <c r="Q69" s="24">
        <f>IF($D69="","",COUNTIF($H69:$O69,"A")+COUNTIF($H69:$O69,"R/A"))</f>
        <v/>
      </c>
      <c r="R69" s="24">
        <f>IF($D69="","",COUNTA($H69:$O69))</f>
        <v/>
      </c>
      <c r="S69" s="25">
        <f>IF($D69="","",_xlfn.TEXTJOIN(" | ",TRUE,IF($P69=0,"Aucun responsable",""),IF($Q69=0,"Aucun approbateur",""),IF($Q69&gt;1,"Plusieurs approbateurs",""),IF($R69=0,"Aucun rôle attribué",""),IF(AND($F69&lt;&gt;"Terminé",$E69&lt;&gt;"",$E69&lt;TODAY()),"Échéance dépassée",""),IF(AND($F69&lt;&gt;"Terminé",$E69&lt;&gt;"",$E69&gt;=TODAY(),$E69&lt;=TODAY()+Paramètres!$B$5),"Échéance proche","")))</f>
        <v/>
      </c>
    </row>
    <row r="70" ht="34" customHeight="1">
      <c r="A70" s="21" t="n"/>
      <c r="B70" s="22" t="n"/>
      <c r="C70" s="21" t="n"/>
      <c r="D70" s="22" t="n"/>
      <c r="E70" s="40" t="n"/>
      <c r="F70" s="21" t="n"/>
      <c r="G70" s="22" t="n"/>
      <c r="H70" s="21" t="n"/>
      <c r="I70" s="21" t="n"/>
      <c r="J70" s="21" t="n"/>
      <c r="K70" s="21" t="n"/>
      <c r="L70" s="21" t="n"/>
      <c r="M70" s="21" t="n"/>
      <c r="N70" s="21" t="n"/>
      <c r="O70" s="21" t="n"/>
      <c r="P70" s="24">
        <f>IF($D70="","",COUNTIF($H70:$O70,"R")+COUNTIF($H70:$O70,"R/A"))</f>
        <v/>
      </c>
      <c r="Q70" s="24">
        <f>IF($D70="","",COUNTIF($H70:$O70,"A")+COUNTIF($H70:$O70,"R/A"))</f>
        <v/>
      </c>
      <c r="R70" s="24">
        <f>IF($D70="","",COUNTA($H70:$O70))</f>
        <v/>
      </c>
      <c r="S70" s="25">
        <f>IF($D70="","",_xlfn.TEXTJOIN(" | ",TRUE,IF($P70=0,"Aucun responsable",""),IF($Q70=0,"Aucun approbateur",""),IF($Q70&gt;1,"Plusieurs approbateurs",""),IF($R70=0,"Aucun rôle attribué",""),IF(AND($F70&lt;&gt;"Terminé",$E70&lt;&gt;"",$E70&lt;TODAY()),"Échéance dépassée",""),IF(AND($F70&lt;&gt;"Terminé",$E70&lt;&gt;"",$E70&gt;=TODAY(),$E70&lt;=TODAY()+Paramètres!$B$5),"Échéance proche","")))</f>
        <v/>
      </c>
    </row>
    <row r="71" ht="34" customHeight="1">
      <c r="A71" s="21" t="n"/>
      <c r="B71" s="22" t="n"/>
      <c r="C71" s="21" t="n"/>
      <c r="D71" s="22" t="n"/>
      <c r="E71" s="40" t="n"/>
      <c r="F71" s="21" t="n"/>
      <c r="G71" s="22" t="n"/>
      <c r="H71" s="21" t="n"/>
      <c r="I71" s="21" t="n"/>
      <c r="J71" s="21" t="n"/>
      <c r="K71" s="21" t="n"/>
      <c r="L71" s="21" t="n"/>
      <c r="M71" s="21" t="n"/>
      <c r="N71" s="21" t="n"/>
      <c r="O71" s="21" t="n"/>
      <c r="P71" s="24">
        <f>IF($D71="","",COUNTIF($H71:$O71,"R")+COUNTIF($H71:$O71,"R/A"))</f>
        <v/>
      </c>
      <c r="Q71" s="24">
        <f>IF($D71="","",COUNTIF($H71:$O71,"A")+COUNTIF($H71:$O71,"R/A"))</f>
        <v/>
      </c>
      <c r="R71" s="24">
        <f>IF($D71="","",COUNTA($H71:$O71))</f>
        <v/>
      </c>
      <c r="S71" s="25">
        <f>IF($D71="","",_xlfn.TEXTJOIN(" | ",TRUE,IF($P71=0,"Aucun responsable",""),IF($Q71=0,"Aucun approbateur",""),IF($Q71&gt;1,"Plusieurs approbateurs",""),IF($R71=0,"Aucun rôle attribué",""),IF(AND($F71&lt;&gt;"Terminé",$E71&lt;&gt;"",$E71&lt;TODAY()),"Échéance dépassée",""),IF(AND($F71&lt;&gt;"Terminé",$E71&lt;&gt;"",$E71&gt;=TODAY(),$E71&lt;=TODAY()+Paramètres!$B$5),"Échéance proche","")))</f>
        <v/>
      </c>
    </row>
    <row r="72" ht="34" customHeight="1">
      <c r="A72" s="21" t="n"/>
      <c r="B72" s="22" t="n"/>
      <c r="C72" s="21" t="n"/>
      <c r="D72" s="22" t="n"/>
      <c r="E72" s="40" t="n"/>
      <c r="F72" s="21" t="n"/>
      <c r="G72" s="22" t="n"/>
      <c r="H72" s="21" t="n"/>
      <c r="I72" s="21" t="n"/>
      <c r="J72" s="21" t="n"/>
      <c r="K72" s="21" t="n"/>
      <c r="L72" s="21" t="n"/>
      <c r="M72" s="21" t="n"/>
      <c r="N72" s="21" t="n"/>
      <c r="O72" s="21" t="n"/>
      <c r="P72" s="24">
        <f>IF($D72="","",COUNTIF($H72:$O72,"R")+COUNTIF($H72:$O72,"R/A"))</f>
        <v/>
      </c>
      <c r="Q72" s="24">
        <f>IF($D72="","",COUNTIF($H72:$O72,"A")+COUNTIF($H72:$O72,"R/A"))</f>
        <v/>
      </c>
      <c r="R72" s="24">
        <f>IF($D72="","",COUNTA($H72:$O72))</f>
        <v/>
      </c>
      <c r="S72" s="25">
        <f>IF($D72="","",_xlfn.TEXTJOIN(" | ",TRUE,IF($P72=0,"Aucun responsable",""),IF($Q72=0,"Aucun approbateur",""),IF($Q72&gt;1,"Plusieurs approbateurs",""),IF($R72=0,"Aucun rôle attribué",""),IF(AND($F72&lt;&gt;"Terminé",$E72&lt;&gt;"",$E72&lt;TODAY()),"Échéance dépassée",""),IF(AND($F72&lt;&gt;"Terminé",$E72&lt;&gt;"",$E72&gt;=TODAY(),$E72&lt;=TODAY()+Paramètres!$B$5),"Échéance proche","")))</f>
        <v/>
      </c>
    </row>
    <row r="73" ht="34" customHeight="1">
      <c r="A73" s="21" t="n"/>
      <c r="B73" s="22" t="n"/>
      <c r="C73" s="21" t="n"/>
      <c r="D73" s="22" t="n"/>
      <c r="E73" s="40" t="n"/>
      <c r="F73" s="21" t="n"/>
      <c r="G73" s="22" t="n"/>
      <c r="H73" s="21" t="n"/>
      <c r="I73" s="21" t="n"/>
      <c r="J73" s="21" t="n"/>
      <c r="K73" s="21" t="n"/>
      <c r="L73" s="21" t="n"/>
      <c r="M73" s="21" t="n"/>
      <c r="N73" s="21" t="n"/>
      <c r="O73" s="21" t="n"/>
      <c r="P73" s="24">
        <f>IF($D73="","",COUNTIF($H73:$O73,"R")+COUNTIF($H73:$O73,"R/A"))</f>
        <v/>
      </c>
      <c r="Q73" s="24">
        <f>IF($D73="","",COUNTIF($H73:$O73,"A")+COUNTIF($H73:$O73,"R/A"))</f>
        <v/>
      </c>
      <c r="R73" s="24">
        <f>IF($D73="","",COUNTA($H73:$O73))</f>
        <v/>
      </c>
      <c r="S73" s="25">
        <f>IF($D73="","",_xlfn.TEXTJOIN(" | ",TRUE,IF($P73=0,"Aucun responsable",""),IF($Q73=0,"Aucun approbateur",""),IF($Q73&gt;1,"Plusieurs approbateurs",""),IF($R73=0,"Aucun rôle attribué",""),IF(AND($F73&lt;&gt;"Terminé",$E73&lt;&gt;"",$E73&lt;TODAY()),"Échéance dépassée",""),IF(AND($F73&lt;&gt;"Terminé",$E73&lt;&gt;"",$E73&gt;=TODAY(),$E73&lt;=TODAY()+Paramètres!$B$5),"Échéance proche","")))</f>
        <v/>
      </c>
    </row>
    <row r="74" ht="34" customHeight="1">
      <c r="A74" s="21" t="n"/>
      <c r="B74" s="22" t="n"/>
      <c r="C74" s="21" t="n"/>
      <c r="D74" s="22" t="n"/>
      <c r="E74" s="40" t="n"/>
      <c r="F74" s="21" t="n"/>
      <c r="G74" s="22" t="n"/>
      <c r="H74" s="21" t="n"/>
      <c r="I74" s="21" t="n"/>
      <c r="J74" s="21" t="n"/>
      <c r="K74" s="21" t="n"/>
      <c r="L74" s="21" t="n"/>
      <c r="M74" s="21" t="n"/>
      <c r="N74" s="21" t="n"/>
      <c r="O74" s="21" t="n"/>
      <c r="P74" s="24">
        <f>IF($D74="","",COUNTIF($H74:$O74,"R")+COUNTIF($H74:$O74,"R/A"))</f>
        <v/>
      </c>
      <c r="Q74" s="24">
        <f>IF($D74="","",COUNTIF($H74:$O74,"A")+COUNTIF($H74:$O74,"R/A"))</f>
        <v/>
      </c>
      <c r="R74" s="24">
        <f>IF($D74="","",COUNTA($H74:$O74))</f>
        <v/>
      </c>
      <c r="S74" s="25">
        <f>IF($D74="","",_xlfn.TEXTJOIN(" | ",TRUE,IF($P74=0,"Aucun responsable",""),IF($Q74=0,"Aucun approbateur",""),IF($Q74&gt;1,"Plusieurs approbateurs",""),IF($R74=0,"Aucun rôle attribué",""),IF(AND($F74&lt;&gt;"Terminé",$E74&lt;&gt;"",$E74&lt;TODAY()),"Échéance dépassée",""),IF(AND($F74&lt;&gt;"Terminé",$E74&lt;&gt;"",$E74&gt;=TODAY(),$E74&lt;=TODAY()+Paramètres!$B$5),"Échéance proche","")))</f>
        <v/>
      </c>
    </row>
    <row r="75" ht="34" customHeight="1">
      <c r="A75" s="21" t="n"/>
      <c r="B75" s="22" t="n"/>
      <c r="C75" s="21" t="n"/>
      <c r="D75" s="22" t="n"/>
      <c r="E75" s="40" t="n"/>
      <c r="F75" s="21" t="n"/>
      <c r="G75" s="22" t="n"/>
      <c r="H75" s="21" t="n"/>
      <c r="I75" s="21" t="n"/>
      <c r="J75" s="21" t="n"/>
      <c r="K75" s="21" t="n"/>
      <c r="L75" s="21" t="n"/>
      <c r="M75" s="21" t="n"/>
      <c r="N75" s="21" t="n"/>
      <c r="O75" s="21" t="n"/>
      <c r="P75" s="24">
        <f>IF($D75="","",COUNTIF($H75:$O75,"R")+COUNTIF($H75:$O75,"R/A"))</f>
        <v/>
      </c>
      <c r="Q75" s="24">
        <f>IF($D75="","",COUNTIF($H75:$O75,"A")+COUNTIF($H75:$O75,"R/A"))</f>
        <v/>
      </c>
      <c r="R75" s="24">
        <f>IF($D75="","",COUNTA($H75:$O75))</f>
        <v/>
      </c>
      <c r="S75" s="25">
        <f>IF($D75="","",_xlfn.TEXTJOIN(" | ",TRUE,IF($P75=0,"Aucun responsable",""),IF($Q75=0,"Aucun approbateur",""),IF($Q75&gt;1,"Plusieurs approbateurs",""),IF($R75=0,"Aucun rôle attribué",""),IF(AND($F75&lt;&gt;"Terminé",$E75&lt;&gt;"",$E75&lt;TODAY()),"Échéance dépassée",""),IF(AND($F75&lt;&gt;"Terminé",$E75&lt;&gt;"",$E75&gt;=TODAY(),$E75&lt;=TODAY()+Paramètres!$B$5),"Échéance proche","")))</f>
        <v/>
      </c>
    </row>
    <row r="76" ht="34" customHeight="1">
      <c r="A76" s="21" t="n"/>
      <c r="B76" s="22" t="n"/>
      <c r="C76" s="21" t="n"/>
      <c r="D76" s="22" t="n"/>
      <c r="E76" s="40" t="n"/>
      <c r="F76" s="21" t="n"/>
      <c r="G76" s="22" t="n"/>
      <c r="H76" s="21" t="n"/>
      <c r="I76" s="21" t="n"/>
      <c r="J76" s="21" t="n"/>
      <c r="K76" s="21" t="n"/>
      <c r="L76" s="21" t="n"/>
      <c r="M76" s="21" t="n"/>
      <c r="N76" s="21" t="n"/>
      <c r="O76" s="21" t="n"/>
      <c r="P76" s="24">
        <f>IF($D76="","",COUNTIF($H76:$O76,"R")+COUNTIF($H76:$O76,"R/A"))</f>
        <v/>
      </c>
      <c r="Q76" s="24">
        <f>IF($D76="","",COUNTIF($H76:$O76,"A")+COUNTIF($H76:$O76,"R/A"))</f>
        <v/>
      </c>
      <c r="R76" s="24">
        <f>IF($D76="","",COUNTA($H76:$O76))</f>
        <v/>
      </c>
      <c r="S76" s="25">
        <f>IF($D76="","",_xlfn.TEXTJOIN(" | ",TRUE,IF($P76=0,"Aucun responsable",""),IF($Q76=0,"Aucun approbateur",""),IF($Q76&gt;1,"Plusieurs approbateurs",""),IF($R76=0,"Aucun rôle attribué",""),IF(AND($F76&lt;&gt;"Terminé",$E76&lt;&gt;"",$E76&lt;TODAY()),"Échéance dépassée",""),IF(AND($F76&lt;&gt;"Terminé",$E76&lt;&gt;"",$E76&gt;=TODAY(),$E76&lt;=TODAY()+Paramètres!$B$5),"Échéance proche","")))</f>
        <v/>
      </c>
    </row>
    <row r="77" ht="34" customHeight="1">
      <c r="A77" s="21" t="n"/>
      <c r="B77" s="22" t="n"/>
      <c r="C77" s="21" t="n"/>
      <c r="D77" s="22" t="n"/>
      <c r="E77" s="40" t="n"/>
      <c r="F77" s="21" t="n"/>
      <c r="G77" s="22" t="n"/>
      <c r="H77" s="21" t="n"/>
      <c r="I77" s="21" t="n"/>
      <c r="J77" s="21" t="n"/>
      <c r="K77" s="21" t="n"/>
      <c r="L77" s="21" t="n"/>
      <c r="M77" s="21" t="n"/>
      <c r="N77" s="21" t="n"/>
      <c r="O77" s="21" t="n"/>
      <c r="P77" s="24">
        <f>IF($D77="","",COUNTIF($H77:$O77,"R")+COUNTIF($H77:$O77,"R/A"))</f>
        <v/>
      </c>
      <c r="Q77" s="24">
        <f>IF($D77="","",COUNTIF($H77:$O77,"A")+COUNTIF($H77:$O77,"R/A"))</f>
        <v/>
      </c>
      <c r="R77" s="24">
        <f>IF($D77="","",COUNTA($H77:$O77))</f>
        <v/>
      </c>
      <c r="S77" s="25">
        <f>IF($D77="","",_xlfn.TEXTJOIN(" | ",TRUE,IF($P77=0,"Aucun responsable",""),IF($Q77=0,"Aucun approbateur",""),IF($Q77&gt;1,"Plusieurs approbateurs",""),IF($R77=0,"Aucun rôle attribué",""),IF(AND($F77&lt;&gt;"Terminé",$E77&lt;&gt;"",$E77&lt;TODAY()),"Échéance dépassée",""),IF(AND($F77&lt;&gt;"Terminé",$E77&lt;&gt;"",$E77&gt;=TODAY(),$E77&lt;=TODAY()+Paramètres!$B$5),"Échéance proche","")))</f>
        <v/>
      </c>
    </row>
    <row r="78" ht="34" customHeight="1">
      <c r="A78" s="21" t="n"/>
      <c r="B78" s="22" t="n"/>
      <c r="C78" s="21" t="n"/>
      <c r="D78" s="22" t="n"/>
      <c r="E78" s="40" t="n"/>
      <c r="F78" s="21" t="n"/>
      <c r="G78" s="22" t="n"/>
      <c r="H78" s="21" t="n"/>
      <c r="I78" s="21" t="n"/>
      <c r="J78" s="21" t="n"/>
      <c r="K78" s="21" t="n"/>
      <c r="L78" s="21" t="n"/>
      <c r="M78" s="21" t="n"/>
      <c r="N78" s="21" t="n"/>
      <c r="O78" s="21" t="n"/>
      <c r="P78" s="24">
        <f>IF($D78="","",COUNTIF($H78:$O78,"R")+COUNTIF($H78:$O78,"R/A"))</f>
        <v/>
      </c>
      <c r="Q78" s="24">
        <f>IF($D78="","",COUNTIF($H78:$O78,"A")+COUNTIF($H78:$O78,"R/A"))</f>
        <v/>
      </c>
      <c r="R78" s="24">
        <f>IF($D78="","",COUNTA($H78:$O78))</f>
        <v/>
      </c>
      <c r="S78" s="25">
        <f>IF($D78="","",_xlfn.TEXTJOIN(" | ",TRUE,IF($P78=0,"Aucun responsable",""),IF($Q78=0,"Aucun approbateur",""),IF($Q78&gt;1,"Plusieurs approbateurs",""),IF($R78=0,"Aucun rôle attribué",""),IF(AND($F78&lt;&gt;"Terminé",$E78&lt;&gt;"",$E78&lt;TODAY()),"Échéance dépassée",""),IF(AND($F78&lt;&gt;"Terminé",$E78&lt;&gt;"",$E78&gt;=TODAY(),$E78&lt;=TODAY()+Paramètres!$B$5),"Échéance proche","")))</f>
        <v/>
      </c>
    </row>
    <row r="79" ht="34" customHeight="1">
      <c r="A79" s="21" t="n"/>
      <c r="B79" s="22" t="n"/>
      <c r="C79" s="21" t="n"/>
      <c r="D79" s="22" t="n"/>
      <c r="E79" s="40" t="n"/>
      <c r="F79" s="21" t="n"/>
      <c r="G79" s="22" t="n"/>
      <c r="H79" s="21" t="n"/>
      <c r="I79" s="21" t="n"/>
      <c r="J79" s="21" t="n"/>
      <c r="K79" s="21" t="n"/>
      <c r="L79" s="21" t="n"/>
      <c r="M79" s="21" t="n"/>
      <c r="N79" s="21" t="n"/>
      <c r="O79" s="21" t="n"/>
      <c r="P79" s="24">
        <f>IF($D79="","",COUNTIF($H79:$O79,"R")+COUNTIF($H79:$O79,"R/A"))</f>
        <v/>
      </c>
      <c r="Q79" s="24">
        <f>IF($D79="","",COUNTIF($H79:$O79,"A")+COUNTIF($H79:$O79,"R/A"))</f>
        <v/>
      </c>
      <c r="R79" s="24">
        <f>IF($D79="","",COUNTA($H79:$O79))</f>
        <v/>
      </c>
      <c r="S79" s="25">
        <f>IF($D79="","",_xlfn.TEXTJOIN(" | ",TRUE,IF($P79=0,"Aucun responsable",""),IF($Q79=0,"Aucun approbateur",""),IF($Q79&gt;1,"Plusieurs approbateurs",""),IF($R79=0,"Aucun rôle attribué",""),IF(AND($F79&lt;&gt;"Terminé",$E79&lt;&gt;"",$E79&lt;TODAY()),"Échéance dépassée",""),IF(AND($F79&lt;&gt;"Terminé",$E79&lt;&gt;"",$E79&gt;=TODAY(),$E79&lt;=TODAY()+Paramètres!$B$5),"Échéance proche","")))</f>
        <v/>
      </c>
    </row>
    <row r="80" ht="34" customHeight="1">
      <c r="A80" s="21" t="n"/>
      <c r="B80" s="22" t="n"/>
      <c r="C80" s="21" t="n"/>
      <c r="D80" s="22" t="n"/>
      <c r="E80" s="40" t="n"/>
      <c r="F80" s="21" t="n"/>
      <c r="G80" s="22" t="n"/>
      <c r="H80" s="21" t="n"/>
      <c r="I80" s="21" t="n"/>
      <c r="J80" s="21" t="n"/>
      <c r="K80" s="21" t="n"/>
      <c r="L80" s="21" t="n"/>
      <c r="M80" s="21" t="n"/>
      <c r="N80" s="21" t="n"/>
      <c r="O80" s="21" t="n"/>
      <c r="P80" s="24">
        <f>IF($D80="","",COUNTIF($H80:$O80,"R")+COUNTIF($H80:$O80,"R/A"))</f>
        <v/>
      </c>
      <c r="Q80" s="24">
        <f>IF($D80="","",COUNTIF($H80:$O80,"A")+COUNTIF($H80:$O80,"R/A"))</f>
        <v/>
      </c>
      <c r="R80" s="24">
        <f>IF($D80="","",COUNTA($H80:$O80))</f>
        <v/>
      </c>
      <c r="S80" s="25">
        <f>IF($D80="","",_xlfn.TEXTJOIN(" | ",TRUE,IF($P80=0,"Aucun responsable",""),IF($Q80=0,"Aucun approbateur",""),IF($Q80&gt;1,"Plusieurs approbateurs",""),IF($R80=0,"Aucun rôle attribué",""),IF(AND($F80&lt;&gt;"Terminé",$E80&lt;&gt;"",$E80&lt;TODAY()),"Échéance dépassée",""),IF(AND($F80&lt;&gt;"Terminé",$E80&lt;&gt;"",$E80&gt;=TODAY(),$E80&lt;=TODAY()+Paramètres!$B$5),"Échéance proche","")))</f>
        <v/>
      </c>
    </row>
    <row r="81" ht="34" customHeight="1">
      <c r="A81" s="21" t="n"/>
      <c r="B81" s="22" t="n"/>
      <c r="C81" s="21" t="n"/>
      <c r="D81" s="22" t="n"/>
      <c r="E81" s="40" t="n"/>
      <c r="F81" s="21" t="n"/>
      <c r="G81" s="22" t="n"/>
      <c r="H81" s="21" t="n"/>
      <c r="I81" s="21" t="n"/>
      <c r="J81" s="21" t="n"/>
      <c r="K81" s="21" t="n"/>
      <c r="L81" s="21" t="n"/>
      <c r="M81" s="21" t="n"/>
      <c r="N81" s="21" t="n"/>
      <c r="O81" s="21" t="n"/>
      <c r="P81" s="24">
        <f>IF($D81="","",COUNTIF($H81:$O81,"R")+COUNTIF($H81:$O81,"R/A"))</f>
        <v/>
      </c>
      <c r="Q81" s="24">
        <f>IF($D81="","",COUNTIF($H81:$O81,"A")+COUNTIF($H81:$O81,"R/A"))</f>
        <v/>
      </c>
      <c r="R81" s="24">
        <f>IF($D81="","",COUNTA($H81:$O81))</f>
        <v/>
      </c>
      <c r="S81" s="25">
        <f>IF($D81="","",_xlfn.TEXTJOIN(" | ",TRUE,IF($P81=0,"Aucun responsable",""),IF($Q81=0,"Aucun approbateur",""),IF($Q81&gt;1,"Plusieurs approbateurs",""),IF($R81=0,"Aucun rôle attribué",""),IF(AND($F81&lt;&gt;"Terminé",$E81&lt;&gt;"",$E81&lt;TODAY()),"Échéance dépassée",""),IF(AND($F81&lt;&gt;"Terminé",$E81&lt;&gt;"",$E81&gt;=TODAY(),$E81&lt;=TODAY()+Paramètres!$B$5),"Échéance proche","")))</f>
        <v/>
      </c>
    </row>
    <row r="82" ht="34" customHeight="1">
      <c r="A82" s="21" t="n"/>
      <c r="B82" s="22" t="n"/>
      <c r="C82" s="21" t="n"/>
      <c r="D82" s="22" t="n"/>
      <c r="E82" s="40" t="n"/>
      <c r="F82" s="21" t="n"/>
      <c r="G82" s="22" t="n"/>
      <c r="H82" s="21" t="n"/>
      <c r="I82" s="21" t="n"/>
      <c r="J82" s="21" t="n"/>
      <c r="K82" s="21" t="n"/>
      <c r="L82" s="21" t="n"/>
      <c r="M82" s="21" t="n"/>
      <c r="N82" s="21" t="n"/>
      <c r="O82" s="21" t="n"/>
      <c r="P82" s="24">
        <f>IF($D82="","",COUNTIF($H82:$O82,"R")+COUNTIF($H82:$O82,"R/A"))</f>
        <v/>
      </c>
      <c r="Q82" s="24">
        <f>IF($D82="","",COUNTIF($H82:$O82,"A")+COUNTIF($H82:$O82,"R/A"))</f>
        <v/>
      </c>
      <c r="R82" s="24">
        <f>IF($D82="","",COUNTA($H82:$O82))</f>
        <v/>
      </c>
      <c r="S82" s="25">
        <f>IF($D82="","",_xlfn.TEXTJOIN(" | ",TRUE,IF($P82=0,"Aucun responsable",""),IF($Q82=0,"Aucun approbateur",""),IF($Q82&gt;1,"Plusieurs approbateurs",""),IF($R82=0,"Aucun rôle attribué",""),IF(AND($F82&lt;&gt;"Terminé",$E82&lt;&gt;"",$E82&lt;TODAY()),"Échéance dépassée",""),IF(AND($F82&lt;&gt;"Terminé",$E82&lt;&gt;"",$E82&gt;=TODAY(),$E82&lt;=TODAY()+Paramètres!$B$5),"Échéance proche","")))</f>
        <v/>
      </c>
    </row>
    <row r="83" ht="34" customHeight="1">
      <c r="A83" s="21" t="n"/>
      <c r="B83" s="22" t="n"/>
      <c r="C83" s="21" t="n"/>
      <c r="D83" s="22" t="n"/>
      <c r="E83" s="40" t="n"/>
      <c r="F83" s="21" t="n"/>
      <c r="G83" s="22" t="n"/>
      <c r="H83" s="21" t="n"/>
      <c r="I83" s="21" t="n"/>
      <c r="J83" s="21" t="n"/>
      <c r="K83" s="21" t="n"/>
      <c r="L83" s="21" t="n"/>
      <c r="M83" s="21" t="n"/>
      <c r="N83" s="21" t="n"/>
      <c r="O83" s="21" t="n"/>
      <c r="P83" s="24">
        <f>IF($D83="","",COUNTIF($H83:$O83,"R")+COUNTIF($H83:$O83,"R/A"))</f>
        <v/>
      </c>
      <c r="Q83" s="24">
        <f>IF($D83="","",COUNTIF($H83:$O83,"A")+COUNTIF($H83:$O83,"R/A"))</f>
        <v/>
      </c>
      <c r="R83" s="24">
        <f>IF($D83="","",COUNTA($H83:$O83))</f>
        <v/>
      </c>
      <c r="S83" s="25">
        <f>IF($D83="","",_xlfn.TEXTJOIN(" | ",TRUE,IF($P83=0,"Aucun responsable",""),IF($Q83=0,"Aucun approbateur",""),IF($Q83&gt;1,"Plusieurs approbateurs",""),IF($R83=0,"Aucun rôle attribué",""),IF(AND($F83&lt;&gt;"Terminé",$E83&lt;&gt;"",$E83&lt;TODAY()),"Échéance dépassée",""),IF(AND($F83&lt;&gt;"Terminé",$E83&lt;&gt;"",$E83&gt;=TODAY(),$E83&lt;=TODAY()+Paramètres!$B$5),"Échéance proche","")))</f>
        <v/>
      </c>
    </row>
    <row r="84" ht="34" customHeight="1">
      <c r="A84" s="21" t="n"/>
      <c r="B84" s="22" t="n"/>
      <c r="C84" s="21" t="n"/>
      <c r="D84" s="22" t="n"/>
      <c r="E84" s="40" t="n"/>
      <c r="F84" s="21" t="n"/>
      <c r="G84" s="22" t="n"/>
      <c r="H84" s="21" t="n"/>
      <c r="I84" s="21" t="n"/>
      <c r="J84" s="21" t="n"/>
      <c r="K84" s="21" t="n"/>
      <c r="L84" s="21" t="n"/>
      <c r="M84" s="21" t="n"/>
      <c r="N84" s="21" t="n"/>
      <c r="O84" s="21" t="n"/>
      <c r="P84" s="24">
        <f>IF($D84="","",COUNTIF($H84:$O84,"R")+COUNTIF($H84:$O84,"R/A"))</f>
        <v/>
      </c>
      <c r="Q84" s="24">
        <f>IF($D84="","",COUNTIF($H84:$O84,"A")+COUNTIF($H84:$O84,"R/A"))</f>
        <v/>
      </c>
      <c r="R84" s="24">
        <f>IF($D84="","",COUNTA($H84:$O84))</f>
        <v/>
      </c>
      <c r="S84" s="25">
        <f>IF($D84="","",_xlfn.TEXTJOIN(" | ",TRUE,IF($P84=0,"Aucun responsable",""),IF($Q84=0,"Aucun approbateur",""),IF($Q84&gt;1,"Plusieurs approbateurs",""),IF($R84=0,"Aucun rôle attribué",""),IF(AND($F84&lt;&gt;"Terminé",$E84&lt;&gt;"",$E84&lt;TODAY()),"Échéance dépassée",""),IF(AND($F84&lt;&gt;"Terminé",$E84&lt;&gt;"",$E84&gt;=TODAY(),$E84&lt;=TODAY()+Paramètres!$B$5),"Échéance proche","")))</f>
        <v/>
      </c>
    </row>
    <row r="85" ht="34" customHeight="1">
      <c r="A85" s="21" t="n"/>
      <c r="B85" s="22" t="n"/>
      <c r="C85" s="21" t="n"/>
      <c r="D85" s="22" t="n"/>
      <c r="E85" s="40" t="n"/>
      <c r="F85" s="21" t="n"/>
      <c r="G85" s="22" t="n"/>
      <c r="H85" s="21" t="n"/>
      <c r="I85" s="21" t="n"/>
      <c r="J85" s="21" t="n"/>
      <c r="K85" s="21" t="n"/>
      <c r="L85" s="21" t="n"/>
      <c r="M85" s="21" t="n"/>
      <c r="N85" s="21" t="n"/>
      <c r="O85" s="21" t="n"/>
      <c r="P85" s="24">
        <f>IF($D85="","",COUNTIF($H85:$O85,"R")+COUNTIF($H85:$O85,"R/A"))</f>
        <v/>
      </c>
      <c r="Q85" s="24">
        <f>IF($D85="","",COUNTIF($H85:$O85,"A")+COUNTIF($H85:$O85,"R/A"))</f>
        <v/>
      </c>
      <c r="R85" s="24">
        <f>IF($D85="","",COUNTA($H85:$O85))</f>
        <v/>
      </c>
      <c r="S85" s="25">
        <f>IF($D85="","",_xlfn.TEXTJOIN(" | ",TRUE,IF($P85=0,"Aucun responsable",""),IF($Q85=0,"Aucun approbateur",""),IF($Q85&gt;1,"Plusieurs approbateurs",""),IF($R85=0,"Aucun rôle attribué",""),IF(AND($F85&lt;&gt;"Terminé",$E85&lt;&gt;"",$E85&lt;TODAY()),"Échéance dépassée",""),IF(AND($F85&lt;&gt;"Terminé",$E85&lt;&gt;"",$E85&gt;=TODAY(),$E85&lt;=TODAY()+Paramètres!$B$5),"Échéance proche","")))</f>
        <v/>
      </c>
    </row>
    <row r="86" ht="34" customHeight="1">
      <c r="A86" s="21" t="n"/>
      <c r="B86" s="22" t="n"/>
      <c r="C86" s="21" t="n"/>
      <c r="D86" s="22" t="n"/>
      <c r="E86" s="40" t="n"/>
      <c r="F86" s="21" t="n"/>
      <c r="G86" s="22" t="n"/>
      <c r="H86" s="21" t="n"/>
      <c r="I86" s="21" t="n"/>
      <c r="J86" s="21" t="n"/>
      <c r="K86" s="21" t="n"/>
      <c r="L86" s="21" t="n"/>
      <c r="M86" s="21" t="n"/>
      <c r="N86" s="21" t="n"/>
      <c r="O86" s="21" t="n"/>
      <c r="P86" s="24">
        <f>IF($D86="","",COUNTIF($H86:$O86,"R")+COUNTIF($H86:$O86,"R/A"))</f>
        <v/>
      </c>
      <c r="Q86" s="24">
        <f>IF($D86="","",COUNTIF($H86:$O86,"A")+COUNTIF($H86:$O86,"R/A"))</f>
        <v/>
      </c>
      <c r="R86" s="24">
        <f>IF($D86="","",COUNTA($H86:$O86))</f>
        <v/>
      </c>
      <c r="S86" s="25">
        <f>IF($D86="","",_xlfn.TEXTJOIN(" | ",TRUE,IF($P86=0,"Aucun responsable",""),IF($Q86=0,"Aucun approbateur",""),IF($Q86&gt;1,"Plusieurs approbateurs",""),IF($R86=0,"Aucun rôle attribué",""),IF(AND($F86&lt;&gt;"Terminé",$E86&lt;&gt;"",$E86&lt;TODAY()),"Échéance dépassée",""),IF(AND($F86&lt;&gt;"Terminé",$E86&lt;&gt;"",$E86&gt;=TODAY(),$E86&lt;=TODAY()+Paramètres!$B$5),"Échéance proche","")))</f>
        <v/>
      </c>
    </row>
    <row r="87" ht="34" customHeight="1">
      <c r="A87" s="21" t="n"/>
      <c r="B87" s="22" t="n"/>
      <c r="C87" s="21" t="n"/>
      <c r="D87" s="22" t="n"/>
      <c r="E87" s="40" t="n"/>
      <c r="F87" s="21" t="n"/>
      <c r="G87" s="22" t="n"/>
      <c r="H87" s="21" t="n"/>
      <c r="I87" s="21" t="n"/>
      <c r="J87" s="21" t="n"/>
      <c r="K87" s="21" t="n"/>
      <c r="L87" s="21" t="n"/>
      <c r="M87" s="21" t="n"/>
      <c r="N87" s="21" t="n"/>
      <c r="O87" s="21" t="n"/>
      <c r="P87" s="24">
        <f>IF($D87="","",COUNTIF($H87:$O87,"R")+COUNTIF($H87:$O87,"R/A"))</f>
        <v/>
      </c>
      <c r="Q87" s="24">
        <f>IF($D87="","",COUNTIF($H87:$O87,"A")+COUNTIF($H87:$O87,"R/A"))</f>
        <v/>
      </c>
      <c r="R87" s="24">
        <f>IF($D87="","",COUNTA($H87:$O87))</f>
        <v/>
      </c>
      <c r="S87" s="25">
        <f>IF($D87="","",_xlfn.TEXTJOIN(" | ",TRUE,IF($P87=0,"Aucun responsable",""),IF($Q87=0,"Aucun approbateur",""),IF($Q87&gt;1,"Plusieurs approbateurs",""),IF($R87=0,"Aucun rôle attribué",""),IF(AND($F87&lt;&gt;"Terminé",$E87&lt;&gt;"",$E87&lt;TODAY()),"Échéance dépassée",""),IF(AND($F87&lt;&gt;"Terminé",$E87&lt;&gt;"",$E87&gt;=TODAY(),$E87&lt;=TODAY()+Paramètres!$B$5),"Échéance proche","")))</f>
        <v/>
      </c>
    </row>
    <row r="88" ht="34" customHeight="1">
      <c r="A88" s="21" t="n"/>
      <c r="B88" s="22" t="n"/>
      <c r="C88" s="21" t="n"/>
      <c r="D88" s="22" t="n"/>
      <c r="E88" s="40" t="n"/>
      <c r="F88" s="21" t="n"/>
      <c r="G88" s="22" t="n"/>
      <c r="H88" s="21" t="n"/>
      <c r="I88" s="21" t="n"/>
      <c r="J88" s="21" t="n"/>
      <c r="K88" s="21" t="n"/>
      <c r="L88" s="21" t="n"/>
      <c r="M88" s="21" t="n"/>
      <c r="N88" s="21" t="n"/>
      <c r="O88" s="21" t="n"/>
      <c r="P88" s="24">
        <f>IF($D88="","",COUNTIF($H88:$O88,"R")+COUNTIF($H88:$O88,"R/A"))</f>
        <v/>
      </c>
      <c r="Q88" s="24">
        <f>IF($D88="","",COUNTIF($H88:$O88,"A")+COUNTIF($H88:$O88,"R/A"))</f>
        <v/>
      </c>
      <c r="R88" s="24">
        <f>IF($D88="","",COUNTA($H88:$O88))</f>
        <v/>
      </c>
      <c r="S88" s="25">
        <f>IF($D88="","",_xlfn.TEXTJOIN(" | ",TRUE,IF($P88=0,"Aucun responsable",""),IF($Q88=0,"Aucun approbateur",""),IF($Q88&gt;1,"Plusieurs approbateurs",""),IF($R88=0,"Aucun rôle attribué",""),IF(AND($F88&lt;&gt;"Terminé",$E88&lt;&gt;"",$E88&lt;TODAY()),"Échéance dépassée",""),IF(AND($F88&lt;&gt;"Terminé",$E88&lt;&gt;"",$E88&gt;=TODAY(),$E88&lt;=TODAY()+Paramètres!$B$5),"Échéance proche","")))</f>
        <v/>
      </c>
    </row>
    <row r="89" ht="34" customHeight="1">
      <c r="A89" s="21" t="n"/>
      <c r="B89" s="22" t="n"/>
      <c r="C89" s="21" t="n"/>
      <c r="D89" s="22" t="n"/>
      <c r="E89" s="40" t="n"/>
      <c r="F89" s="21" t="n"/>
      <c r="G89" s="22" t="n"/>
      <c r="H89" s="21" t="n"/>
      <c r="I89" s="21" t="n"/>
      <c r="J89" s="21" t="n"/>
      <c r="K89" s="21" t="n"/>
      <c r="L89" s="21" t="n"/>
      <c r="M89" s="21" t="n"/>
      <c r="N89" s="21" t="n"/>
      <c r="O89" s="21" t="n"/>
      <c r="P89" s="24">
        <f>IF($D89="","",COUNTIF($H89:$O89,"R")+COUNTIF($H89:$O89,"R/A"))</f>
        <v/>
      </c>
      <c r="Q89" s="24">
        <f>IF($D89="","",COUNTIF($H89:$O89,"A")+COUNTIF($H89:$O89,"R/A"))</f>
        <v/>
      </c>
      <c r="R89" s="24">
        <f>IF($D89="","",COUNTA($H89:$O89))</f>
        <v/>
      </c>
      <c r="S89" s="25">
        <f>IF($D89="","",_xlfn.TEXTJOIN(" | ",TRUE,IF($P89=0,"Aucun responsable",""),IF($Q89=0,"Aucun approbateur",""),IF($Q89&gt;1,"Plusieurs approbateurs",""),IF($R89=0,"Aucun rôle attribué",""),IF(AND($F89&lt;&gt;"Terminé",$E89&lt;&gt;"",$E89&lt;TODAY()),"Échéance dépassée",""),IF(AND($F89&lt;&gt;"Terminé",$E89&lt;&gt;"",$E89&gt;=TODAY(),$E89&lt;=TODAY()+Paramètres!$B$5),"Échéance proche","")))</f>
        <v/>
      </c>
    </row>
    <row r="90" ht="34" customHeight="1">
      <c r="A90" s="21" t="n"/>
      <c r="B90" s="22" t="n"/>
      <c r="C90" s="21" t="n"/>
      <c r="D90" s="22" t="n"/>
      <c r="E90" s="40" t="n"/>
      <c r="F90" s="21" t="n"/>
      <c r="G90" s="22" t="n"/>
      <c r="H90" s="21" t="n"/>
      <c r="I90" s="21" t="n"/>
      <c r="J90" s="21" t="n"/>
      <c r="K90" s="21" t="n"/>
      <c r="L90" s="21" t="n"/>
      <c r="M90" s="21" t="n"/>
      <c r="N90" s="21" t="n"/>
      <c r="O90" s="21" t="n"/>
      <c r="P90" s="24">
        <f>IF($D90="","",COUNTIF($H90:$O90,"R")+COUNTIF($H90:$O90,"R/A"))</f>
        <v/>
      </c>
      <c r="Q90" s="24">
        <f>IF($D90="","",COUNTIF($H90:$O90,"A")+COUNTIF($H90:$O90,"R/A"))</f>
        <v/>
      </c>
      <c r="R90" s="24">
        <f>IF($D90="","",COUNTA($H90:$O90))</f>
        <v/>
      </c>
      <c r="S90" s="25">
        <f>IF($D90="","",_xlfn.TEXTJOIN(" | ",TRUE,IF($P90=0,"Aucun responsable",""),IF($Q90=0,"Aucun approbateur",""),IF($Q90&gt;1,"Plusieurs approbateurs",""),IF($R90=0,"Aucun rôle attribué",""),IF(AND($F90&lt;&gt;"Terminé",$E90&lt;&gt;"",$E90&lt;TODAY()),"Échéance dépassée",""),IF(AND($F90&lt;&gt;"Terminé",$E90&lt;&gt;"",$E90&gt;=TODAY(),$E90&lt;=TODAY()+Paramètres!$B$5),"Échéance proche","")))</f>
        <v/>
      </c>
    </row>
    <row r="91" ht="34" customHeight="1">
      <c r="A91" s="21" t="n"/>
      <c r="B91" s="22" t="n"/>
      <c r="C91" s="21" t="n"/>
      <c r="D91" s="22" t="n"/>
      <c r="E91" s="40" t="n"/>
      <c r="F91" s="21" t="n"/>
      <c r="G91" s="22" t="n"/>
      <c r="H91" s="21" t="n"/>
      <c r="I91" s="21" t="n"/>
      <c r="J91" s="21" t="n"/>
      <c r="K91" s="21" t="n"/>
      <c r="L91" s="21" t="n"/>
      <c r="M91" s="21" t="n"/>
      <c r="N91" s="21" t="n"/>
      <c r="O91" s="21" t="n"/>
      <c r="P91" s="24">
        <f>IF($D91="","",COUNTIF($H91:$O91,"R")+COUNTIF($H91:$O91,"R/A"))</f>
        <v/>
      </c>
      <c r="Q91" s="24">
        <f>IF($D91="","",COUNTIF($H91:$O91,"A")+COUNTIF($H91:$O91,"R/A"))</f>
        <v/>
      </c>
      <c r="R91" s="24">
        <f>IF($D91="","",COUNTA($H91:$O91))</f>
        <v/>
      </c>
      <c r="S91" s="25">
        <f>IF($D91="","",_xlfn.TEXTJOIN(" | ",TRUE,IF($P91=0,"Aucun responsable",""),IF($Q91=0,"Aucun approbateur",""),IF($Q91&gt;1,"Plusieurs approbateurs",""),IF($R91=0,"Aucun rôle attribué",""),IF(AND($F91&lt;&gt;"Terminé",$E91&lt;&gt;"",$E91&lt;TODAY()),"Échéance dépassée",""),IF(AND($F91&lt;&gt;"Terminé",$E91&lt;&gt;"",$E91&gt;=TODAY(),$E91&lt;=TODAY()+Paramètres!$B$5),"Échéance proche","")))</f>
        <v/>
      </c>
    </row>
    <row r="92" ht="34" customHeight="1">
      <c r="A92" s="21" t="n"/>
      <c r="B92" s="22" t="n"/>
      <c r="C92" s="21" t="n"/>
      <c r="D92" s="22" t="n"/>
      <c r="E92" s="40" t="n"/>
      <c r="F92" s="21" t="n"/>
      <c r="G92" s="22" t="n"/>
      <c r="H92" s="21" t="n"/>
      <c r="I92" s="21" t="n"/>
      <c r="J92" s="21" t="n"/>
      <c r="K92" s="21" t="n"/>
      <c r="L92" s="21" t="n"/>
      <c r="M92" s="21" t="n"/>
      <c r="N92" s="21" t="n"/>
      <c r="O92" s="21" t="n"/>
      <c r="P92" s="24">
        <f>IF($D92="","",COUNTIF($H92:$O92,"R")+COUNTIF($H92:$O92,"R/A"))</f>
        <v/>
      </c>
      <c r="Q92" s="24">
        <f>IF($D92="","",COUNTIF($H92:$O92,"A")+COUNTIF($H92:$O92,"R/A"))</f>
        <v/>
      </c>
      <c r="R92" s="24">
        <f>IF($D92="","",COUNTA($H92:$O92))</f>
        <v/>
      </c>
      <c r="S92" s="25">
        <f>IF($D92="","",_xlfn.TEXTJOIN(" | ",TRUE,IF($P92=0,"Aucun responsable",""),IF($Q92=0,"Aucun approbateur",""),IF($Q92&gt;1,"Plusieurs approbateurs",""),IF($R92=0,"Aucun rôle attribué",""),IF(AND($F92&lt;&gt;"Terminé",$E92&lt;&gt;"",$E92&lt;TODAY()),"Échéance dépassée",""),IF(AND($F92&lt;&gt;"Terminé",$E92&lt;&gt;"",$E92&gt;=TODAY(),$E92&lt;=TODAY()+Paramètres!$B$5),"Échéance proche","")))</f>
        <v/>
      </c>
    </row>
    <row r="93" ht="34" customHeight="1">
      <c r="A93" s="21" t="n"/>
      <c r="B93" s="22" t="n"/>
      <c r="C93" s="21" t="n"/>
      <c r="D93" s="22" t="n"/>
      <c r="E93" s="40" t="n"/>
      <c r="F93" s="21" t="n"/>
      <c r="G93" s="22" t="n"/>
      <c r="H93" s="21" t="n"/>
      <c r="I93" s="21" t="n"/>
      <c r="J93" s="21" t="n"/>
      <c r="K93" s="21" t="n"/>
      <c r="L93" s="21" t="n"/>
      <c r="M93" s="21" t="n"/>
      <c r="N93" s="21" t="n"/>
      <c r="O93" s="21" t="n"/>
      <c r="P93" s="24">
        <f>IF($D93="","",COUNTIF($H93:$O93,"R")+COUNTIF($H93:$O93,"R/A"))</f>
        <v/>
      </c>
      <c r="Q93" s="24">
        <f>IF($D93="","",COUNTIF($H93:$O93,"A")+COUNTIF($H93:$O93,"R/A"))</f>
        <v/>
      </c>
      <c r="R93" s="24">
        <f>IF($D93="","",COUNTA($H93:$O93))</f>
        <v/>
      </c>
      <c r="S93" s="25">
        <f>IF($D93="","",_xlfn.TEXTJOIN(" | ",TRUE,IF($P93=0,"Aucun responsable",""),IF($Q93=0,"Aucun approbateur",""),IF($Q93&gt;1,"Plusieurs approbateurs",""),IF($R93=0,"Aucun rôle attribué",""),IF(AND($F93&lt;&gt;"Terminé",$E93&lt;&gt;"",$E93&lt;TODAY()),"Échéance dépassée",""),IF(AND($F93&lt;&gt;"Terminé",$E93&lt;&gt;"",$E93&gt;=TODAY(),$E93&lt;=TODAY()+Paramètres!$B$5),"Échéance proche","")))</f>
        <v/>
      </c>
    </row>
    <row r="94" ht="34" customHeight="1">
      <c r="A94" s="21" t="n"/>
      <c r="B94" s="22" t="n"/>
      <c r="C94" s="21" t="n"/>
      <c r="D94" s="22" t="n"/>
      <c r="E94" s="40" t="n"/>
      <c r="F94" s="21" t="n"/>
      <c r="G94" s="22" t="n"/>
      <c r="H94" s="21" t="n"/>
      <c r="I94" s="21" t="n"/>
      <c r="J94" s="21" t="n"/>
      <c r="K94" s="21" t="n"/>
      <c r="L94" s="21" t="n"/>
      <c r="M94" s="21" t="n"/>
      <c r="N94" s="21" t="n"/>
      <c r="O94" s="21" t="n"/>
      <c r="P94" s="24">
        <f>IF($D94="","",COUNTIF($H94:$O94,"R")+COUNTIF($H94:$O94,"R/A"))</f>
        <v/>
      </c>
      <c r="Q94" s="24">
        <f>IF($D94="","",COUNTIF($H94:$O94,"A")+COUNTIF($H94:$O94,"R/A"))</f>
        <v/>
      </c>
      <c r="R94" s="24">
        <f>IF($D94="","",COUNTA($H94:$O94))</f>
        <v/>
      </c>
      <c r="S94" s="25">
        <f>IF($D94="","",_xlfn.TEXTJOIN(" | ",TRUE,IF($P94=0,"Aucun responsable",""),IF($Q94=0,"Aucun approbateur",""),IF($Q94&gt;1,"Plusieurs approbateurs",""),IF($R94=0,"Aucun rôle attribué",""),IF(AND($F94&lt;&gt;"Terminé",$E94&lt;&gt;"",$E94&lt;TODAY()),"Échéance dépassée",""),IF(AND($F94&lt;&gt;"Terminé",$E94&lt;&gt;"",$E94&gt;=TODAY(),$E94&lt;=TODAY()+Paramètres!$B$5),"Échéance proche","")))</f>
        <v/>
      </c>
    </row>
    <row r="95" ht="34" customHeight="1">
      <c r="A95" s="21" t="n"/>
      <c r="B95" s="22" t="n"/>
      <c r="C95" s="21" t="n"/>
      <c r="D95" s="22" t="n"/>
      <c r="E95" s="40" t="n"/>
      <c r="F95" s="21" t="n"/>
      <c r="G95" s="22" t="n"/>
      <c r="H95" s="21" t="n"/>
      <c r="I95" s="21" t="n"/>
      <c r="J95" s="21" t="n"/>
      <c r="K95" s="21" t="n"/>
      <c r="L95" s="21" t="n"/>
      <c r="M95" s="21" t="n"/>
      <c r="N95" s="21" t="n"/>
      <c r="O95" s="21" t="n"/>
      <c r="P95" s="24">
        <f>IF($D95="","",COUNTIF($H95:$O95,"R")+COUNTIF($H95:$O95,"R/A"))</f>
        <v/>
      </c>
      <c r="Q95" s="24">
        <f>IF($D95="","",COUNTIF($H95:$O95,"A")+COUNTIF($H95:$O95,"R/A"))</f>
        <v/>
      </c>
      <c r="R95" s="24">
        <f>IF($D95="","",COUNTA($H95:$O95))</f>
        <v/>
      </c>
      <c r="S95" s="25">
        <f>IF($D95="","",_xlfn.TEXTJOIN(" | ",TRUE,IF($P95=0,"Aucun responsable",""),IF($Q95=0,"Aucun approbateur",""),IF($Q95&gt;1,"Plusieurs approbateurs",""),IF($R95=0,"Aucun rôle attribué",""),IF(AND($F95&lt;&gt;"Terminé",$E95&lt;&gt;"",$E95&lt;TODAY()),"Échéance dépassée",""),IF(AND($F95&lt;&gt;"Terminé",$E95&lt;&gt;"",$E95&gt;=TODAY(),$E95&lt;=TODAY()+Paramètres!$B$5),"Échéance proche","")))</f>
        <v/>
      </c>
    </row>
    <row r="96" ht="34" customHeight="1">
      <c r="A96" s="21" t="n"/>
      <c r="B96" s="22" t="n"/>
      <c r="C96" s="21" t="n"/>
      <c r="D96" s="22" t="n"/>
      <c r="E96" s="40" t="n"/>
      <c r="F96" s="21" t="n"/>
      <c r="G96" s="22" t="n"/>
      <c r="H96" s="21" t="n"/>
      <c r="I96" s="21" t="n"/>
      <c r="J96" s="21" t="n"/>
      <c r="K96" s="21" t="n"/>
      <c r="L96" s="21" t="n"/>
      <c r="M96" s="21" t="n"/>
      <c r="N96" s="21" t="n"/>
      <c r="O96" s="21" t="n"/>
      <c r="P96" s="24">
        <f>IF($D96="","",COUNTIF($H96:$O96,"R")+COUNTIF($H96:$O96,"R/A"))</f>
        <v/>
      </c>
      <c r="Q96" s="24">
        <f>IF($D96="","",COUNTIF($H96:$O96,"A")+COUNTIF($H96:$O96,"R/A"))</f>
        <v/>
      </c>
      <c r="R96" s="24">
        <f>IF($D96="","",COUNTA($H96:$O96))</f>
        <v/>
      </c>
      <c r="S96" s="25">
        <f>IF($D96="","",_xlfn.TEXTJOIN(" | ",TRUE,IF($P96=0,"Aucun responsable",""),IF($Q96=0,"Aucun approbateur",""),IF($Q96&gt;1,"Plusieurs approbateurs",""),IF($R96=0,"Aucun rôle attribué",""),IF(AND($F96&lt;&gt;"Terminé",$E96&lt;&gt;"",$E96&lt;TODAY()),"Échéance dépassée",""),IF(AND($F96&lt;&gt;"Terminé",$E96&lt;&gt;"",$E96&gt;=TODAY(),$E96&lt;=TODAY()+Paramètres!$B$5),"Échéance proche","")))</f>
        <v/>
      </c>
    </row>
    <row r="97" ht="34" customHeight="1">
      <c r="A97" s="21" t="n"/>
      <c r="B97" s="22" t="n"/>
      <c r="C97" s="21" t="n"/>
      <c r="D97" s="22" t="n"/>
      <c r="E97" s="40" t="n"/>
      <c r="F97" s="21" t="n"/>
      <c r="G97" s="22" t="n"/>
      <c r="H97" s="21" t="n"/>
      <c r="I97" s="21" t="n"/>
      <c r="J97" s="21" t="n"/>
      <c r="K97" s="21" t="n"/>
      <c r="L97" s="21" t="n"/>
      <c r="M97" s="21" t="n"/>
      <c r="N97" s="21" t="n"/>
      <c r="O97" s="21" t="n"/>
      <c r="P97" s="24">
        <f>IF($D97="","",COUNTIF($H97:$O97,"R")+COUNTIF($H97:$O97,"R/A"))</f>
        <v/>
      </c>
      <c r="Q97" s="24">
        <f>IF($D97="","",COUNTIF($H97:$O97,"A")+COUNTIF($H97:$O97,"R/A"))</f>
        <v/>
      </c>
      <c r="R97" s="24">
        <f>IF($D97="","",COUNTA($H97:$O97))</f>
        <v/>
      </c>
      <c r="S97" s="25">
        <f>IF($D97="","",_xlfn.TEXTJOIN(" | ",TRUE,IF($P97=0,"Aucun responsable",""),IF($Q97=0,"Aucun approbateur",""),IF($Q97&gt;1,"Plusieurs approbateurs",""),IF($R97=0,"Aucun rôle attribué",""),IF(AND($F97&lt;&gt;"Terminé",$E97&lt;&gt;"",$E97&lt;TODAY()),"Échéance dépassée",""),IF(AND($F97&lt;&gt;"Terminé",$E97&lt;&gt;"",$E97&gt;=TODAY(),$E97&lt;=TODAY()+Paramètres!$B$5),"Échéance proche","")))</f>
        <v/>
      </c>
    </row>
    <row r="98" ht="34" customHeight="1">
      <c r="A98" s="21" t="n"/>
      <c r="B98" s="22" t="n"/>
      <c r="C98" s="21" t="n"/>
      <c r="D98" s="22" t="n"/>
      <c r="E98" s="40" t="n"/>
      <c r="F98" s="21" t="n"/>
      <c r="G98" s="22" t="n"/>
      <c r="H98" s="21" t="n"/>
      <c r="I98" s="21" t="n"/>
      <c r="J98" s="21" t="n"/>
      <c r="K98" s="21" t="n"/>
      <c r="L98" s="21" t="n"/>
      <c r="M98" s="21" t="n"/>
      <c r="N98" s="21" t="n"/>
      <c r="O98" s="21" t="n"/>
      <c r="P98" s="24">
        <f>IF($D98="","",COUNTIF($H98:$O98,"R")+COUNTIF($H98:$O98,"R/A"))</f>
        <v/>
      </c>
      <c r="Q98" s="24">
        <f>IF($D98="","",COUNTIF($H98:$O98,"A")+COUNTIF($H98:$O98,"R/A"))</f>
        <v/>
      </c>
      <c r="R98" s="24">
        <f>IF($D98="","",COUNTA($H98:$O98))</f>
        <v/>
      </c>
      <c r="S98" s="25">
        <f>IF($D98="","",_xlfn.TEXTJOIN(" | ",TRUE,IF($P98=0,"Aucun responsable",""),IF($Q98=0,"Aucun approbateur",""),IF($Q98&gt;1,"Plusieurs approbateurs",""),IF($R98=0,"Aucun rôle attribué",""),IF(AND($F98&lt;&gt;"Terminé",$E98&lt;&gt;"",$E98&lt;TODAY()),"Échéance dépassée",""),IF(AND($F98&lt;&gt;"Terminé",$E98&lt;&gt;"",$E98&gt;=TODAY(),$E98&lt;=TODAY()+Paramètres!$B$5),"Échéance proche","")))</f>
        <v/>
      </c>
    </row>
    <row r="99" ht="34" customHeight="1">
      <c r="A99" s="21" t="n"/>
      <c r="B99" s="22" t="n"/>
      <c r="C99" s="21" t="n"/>
      <c r="D99" s="22" t="n"/>
      <c r="E99" s="40" t="n"/>
      <c r="F99" s="21" t="n"/>
      <c r="G99" s="22" t="n"/>
      <c r="H99" s="21" t="n"/>
      <c r="I99" s="21" t="n"/>
      <c r="J99" s="21" t="n"/>
      <c r="K99" s="21" t="n"/>
      <c r="L99" s="21" t="n"/>
      <c r="M99" s="21" t="n"/>
      <c r="N99" s="21" t="n"/>
      <c r="O99" s="21" t="n"/>
      <c r="P99" s="24">
        <f>IF($D99="","",COUNTIF($H99:$O99,"R")+COUNTIF($H99:$O99,"R/A"))</f>
        <v/>
      </c>
      <c r="Q99" s="24">
        <f>IF($D99="","",COUNTIF($H99:$O99,"A")+COUNTIF($H99:$O99,"R/A"))</f>
        <v/>
      </c>
      <c r="R99" s="24">
        <f>IF($D99="","",COUNTA($H99:$O99))</f>
        <v/>
      </c>
      <c r="S99" s="25">
        <f>IF($D99="","",_xlfn.TEXTJOIN(" | ",TRUE,IF($P99=0,"Aucun responsable",""),IF($Q99=0,"Aucun approbateur",""),IF($Q99&gt;1,"Plusieurs approbateurs",""),IF($R99=0,"Aucun rôle attribué",""),IF(AND($F99&lt;&gt;"Terminé",$E99&lt;&gt;"",$E99&lt;TODAY()),"Échéance dépassée",""),IF(AND($F99&lt;&gt;"Terminé",$E99&lt;&gt;"",$E99&gt;=TODAY(),$E99&lt;=TODAY()+Paramètres!$B$5),"Échéance proche","")))</f>
        <v/>
      </c>
    </row>
    <row r="100" ht="34" customHeight="1">
      <c r="A100" s="21" t="n"/>
      <c r="B100" s="22" t="n"/>
      <c r="C100" s="21" t="n"/>
      <c r="D100" s="22" t="n"/>
      <c r="E100" s="40" t="n"/>
      <c r="F100" s="21" t="n"/>
      <c r="G100" s="22" t="n"/>
      <c r="H100" s="21" t="n"/>
      <c r="I100" s="21" t="n"/>
      <c r="J100" s="21" t="n"/>
      <c r="K100" s="21" t="n"/>
      <c r="L100" s="21" t="n"/>
      <c r="M100" s="21" t="n"/>
      <c r="N100" s="21" t="n"/>
      <c r="O100" s="21" t="n"/>
      <c r="P100" s="24">
        <f>IF($D100="","",COUNTIF($H100:$O100,"R")+COUNTIF($H100:$O100,"R/A"))</f>
        <v/>
      </c>
      <c r="Q100" s="24">
        <f>IF($D100="","",COUNTIF($H100:$O100,"A")+COUNTIF($H100:$O100,"R/A"))</f>
        <v/>
      </c>
      <c r="R100" s="24">
        <f>IF($D100="","",COUNTA($H100:$O100))</f>
        <v/>
      </c>
      <c r="S100" s="25">
        <f>IF($D100="","",_xlfn.TEXTJOIN(" | ",TRUE,IF($P100=0,"Aucun responsable",""),IF($Q100=0,"Aucun approbateur",""),IF($Q100&gt;1,"Plusieurs approbateurs",""),IF($R100=0,"Aucun rôle attribué",""),IF(AND($F100&lt;&gt;"Terminé",$E100&lt;&gt;"",$E100&lt;TODAY()),"Échéance dépassée",""),IF(AND($F100&lt;&gt;"Terminé",$E100&lt;&gt;"",$E100&gt;=TODAY(),$E100&lt;=TODAY()+Paramètres!$B$5),"Échéance proche","")))</f>
        <v/>
      </c>
    </row>
    <row r="101" ht="34" customHeight="1">
      <c r="A101" s="21" t="n"/>
      <c r="B101" s="22" t="n"/>
      <c r="C101" s="21" t="n"/>
      <c r="D101" s="22" t="n"/>
      <c r="E101" s="40" t="n"/>
      <c r="F101" s="21" t="n"/>
      <c r="G101" s="22" t="n"/>
      <c r="H101" s="21" t="n"/>
      <c r="I101" s="21" t="n"/>
      <c r="J101" s="21" t="n"/>
      <c r="K101" s="21" t="n"/>
      <c r="L101" s="21" t="n"/>
      <c r="M101" s="21" t="n"/>
      <c r="N101" s="21" t="n"/>
      <c r="O101" s="21" t="n"/>
      <c r="P101" s="24">
        <f>IF($D101="","",COUNTIF($H101:$O101,"R")+COUNTIF($H101:$O101,"R/A"))</f>
        <v/>
      </c>
      <c r="Q101" s="24">
        <f>IF($D101="","",COUNTIF($H101:$O101,"A")+COUNTIF($H101:$O101,"R/A"))</f>
        <v/>
      </c>
      <c r="R101" s="24">
        <f>IF($D101="","",COUNTA($H101:$O101))</f>
        <v/>
      </c>
      <c r="S101" s="25">
        <f>IF($D101="","",_xlfn.TEXTJOIN(" | ",TRUE,IF($P101=0,"Aucun responsable",""),IF($Q101=0,"Aucun approbateur",""),IF($Q101&gt;1,"Plusieurs approbateurs",""),IF($R101=0,"Aucun rôle attribué",""),IF(AND($F101&lt;&gt;"Terminé",$E101&lt;&gt;"",$E101&lt;TODAY()),"Échéance dépassée",""),IF(AND($F101&lt;&gt;"Terminé",$E101&lt;&gt;"",$E101&gt;=TODAY(),$E101&lt;=TODAY()+Paramètres!$B$5),"Échéance proche","")))</f>
        <v/>
      </c>
    </row>
    <row r="102" ht="34" customHeight="1">
      <c r="A102" s="21" t="n"/>
      <c r="B102" s="22" t="n"/>
      <c r="C102" s="21" t="n"/>
      <c r="D102" s="22" t="n"/>
      <c r="E102" s="40" t="n"/>
      <c r="F102" s="21" t="n"/>
      <c r="G102" s="22" t="n"/>
      <c r="H102" s="21" t="n"/>
      <c r="I102" s="21" t="n"/>
      <c r="J102" s="21" t="n"/>
      <c r="K102" s="21" t="n"/>
      <c r="L102" s="21" t="n"/>
      <c r="M102" s="21" t="n"/>
      <c r="N102" s="21" t="n"/>
      <c r="O102" s="21" t="n"/>
      <c r="P102" s="24">
        <f>IF($D102="","",COUNTIF($H102:$O102,"R")+COUNTIF($H102:$O102,"R/A"))</f>
        <v/>
      </c>
      <c r="Q102" s="24">
        <f>IF($D102="","",COUNTIF($H102:$O102,"A")+COUNTIF($H102:$O102,"R/A"))</f>
        <v/>
      </c>
      <c r="R102" s="24">
        <f>IF($D102="","",COUNTA($H102:$O102))</f>
        <v/>
      </c>
      <c r="S102" s="25">
        <f>IF($D102="","",_xlfn.TEXTJOIN(" | ",TRUE,IF($P102=0,"Aucun responsable",""),IF($Q102=0,"Aucun approbateur",""),IF($Q102&gt;1,"Plusieurs approbateurs",""),IF($R102=0,"Aucun rôle attribué",""),IF(AND($F102&lt;&gt;"Terminé",$E102&lt;&gt;"",$E102&lt;TODAY()),"Échéance dépassée",""),IF(AND($F102&lt;&gt;"Terminé",$E102&lt;&gt;"",$E102&gt;=TODAY(),$E102&lt;=TODAY()+Paramètres!$B$5),"Échéance proche","")))</f>
        <v/>
      </c>
    </row>
    <row r="103" ht="34" customHeight="1">
      <c r="A103" s="21" t="n"/>
      <c r="B103" s="22" t="n"/>
      <c r="C103" s="21" t="n"/>
      <c r="D103" s="22" t="n"/>
      <c r="E103" s="40" t="n"/>
      <c r="F103" s="21" t="n"/>
      <c r="G103" s="22" t="n"/>
      <c r="H103" s="21" t="n"/>
      <c r="I103" s="21" t="n"/>
      <c r="J103" s="21" t="n"/>
      <c r="K103" s="21" t="n"/>
      <c r="L103" s="21" t="n"/>
      <c r="M103" s="21" t="n"/>
      <c r="N103" s="21" t="n"/>
      <c r="O103" s="21" t="n"/>
      <c r="P103" s="24">
        <f>IF($D103="","",COUNTIF($H103:$O103,"R")+COUNTIF($H103:$O103,"R/A"))</f>
        <v/>
      </c>
      <c r="Q103" s="24">
        <f>IF($D103="","",COUNTIF($H103:$O103,"A")+COUNTIF($H103:$O103,"R/A"))</f>
        <v/>
      </c>
      <c r="R103" s="24">
        <f>IF($D103="","",COUNTA($H103:$O103))</f>
        <v/>
      </c>
      <c r="S103" s="25">
        <f>IF($D103="","",_xlfn.TEXTJOIN(" | ",TRUE,IF($P103=0,"Aucun responsable",""),IF($Q103=0,"Aucun approbateur",""),IF($Q103&gt;1,"Plusieurs approbateurs",""),IF($R103=0,"Aucun rôle attribué",""),IF(AND($F103&lt;&gt;"Terminé",$E103&lt;&gt;"",$E103&lt;TODAY()),"Échéance dépassée",""),IF(AND($F103&lt;&gt;"Terminé",$E103&lt;&gt;"",$E103&gt;=TODAY(),$E103&lt;=TODAY()+Paramètres!$B$5),"Échéance proche","")))</f>
        <v/>
      </c>
    </row>
    <row r="104" ht="34" customHeight="1">
      <c r="A104" s="21" t="n"/>
      <c r="B104" s="22" t="n"/>
      <c r="C104" s="21" t="n"/>
      <c r="D104" s="22" t="n"/>
      <c r="E104" s="40" t="n"/>
      <c r="F104" s="21" t="n"/>
      <c r="G104" s="22" t="n"/>
      <c r="H104" s="21" t="n"/>
      <c r="I104" s="21" t="n"/>
      <c r="J104" s="21" t="n"/>
      <c r="K104" s="21" t="n"/>
      <c r="L104" s="21" t="n"/>
      <c r="M104" s="21" t="n"/>
      <c r="N104" s="21" t="n"/>
      <c r="O104" s="21" t="n"/>
      <c r="P104" s="24">
        <f>IF($D104="","",COUNTIF($H104:$O104,"R")+COUNTIF($H104:$O104,"R/A"))</f>
        <v/>
      </c>
      <c r="Q104" s="24">
        <f>IF($D104="","",COUNTIF($H104:$O104,"A")+COUNTIF($H104:$O104,"R/A"))</f>
        <v/>
      </c>
      <c r="R104" s="24">
        <f>IF($D104="","",COUNTA($H104:$O104))</f>
        <v/>
      </c>
      <c r="S104" s="25">
        <f>IF($D104="","",_xlfn.TEXTJOIN(" | ",TRUE,IF($P104=0,"Aucun responsable",""),IF($Q104=0,"Aucun approbateur",""),IF($Q104&gt;1,"Plusieurs approbateurs",""),IF($R104=0,"Aucun rôle attribué",""),IF(AND($F104&lt;&gt;"Terminé",$E104&lt;&gt;"",$E104&lt;TODAY()),"Échéance dépassée",""),IF(AND($F104&lt;&gt;"Terminé",$E104&lt;&gt;"",$E104&gt;=TODAY(),$E104&lt;=TODAY()+Paramètres!$B$5),"Échéance proche","")))</f>
        <v/>
      </c>
    </row>
    <row r="105" ht="34" customHeight="1">
      <c r="A105" s="21" t="n"/>
      <c r="B105" s="22" t="n"/>
      <c r="C105" s="21" t="n"/>
      <c r="D105" s="22" t="n"/>
      <c r="E105" s="40" t="n"/>
      <c r="F105" s="21" t="n"/>
      <c r="G105" s="22" t="n"/>
      <c r="H105" s="21" t="n"/>
      <c r="I105" s="21" t="n"/>
      <c r="J105" s="21" t="n"/>
      <c r="K105" s="21" t="n"/>
      <c r="L105" s="21" t="n"/>
      <c r="M105" s="21" t="n"/>
      <c r="N105" s="21" t="n"/>
      <c r="O105" s="21" t="n"/>
      <c r="P105" s="24">
        <f>IF($D105="","",COUNTIF($H105:$O105,"R")+COUNTIF($H105:$O105,"R/A"))</f>
        <v/>
      </c>
      <c r="Q105" s="24">
        <f>IF($D105="","",COUNTIF($H105:$O105,"A")+COUNTIF($H105:$O105,"R/A"))</f>
        <v/>
      </c>
      <c r="R105" s="24">
        <f>IF($D105="","",COUNTA($H105:$O105))</f>
        <v/>
      </c>
      <c r="S105" s="25">
        <f>IF($D105="","",_xlfn.TEXTJOIN(" | ",TRUE,IF($P105=0,"Aucun responsable",""),IF($Q105=0,"Aucun approbateur",""),IF($Q105&gt;1,"Plusieurs approbateurs",""),IF($R105=0,"Aucun rôle attribué",""),IF(AND($F105&lt;&gt;"Terminé",$E105&lt;&gt;"",$E105&lt;TODAY()),"Échéance dépassée",""),IF(AND($F105&lt;&gt;"Terminé",$E105&lt;&gt;"",$E105&gt;=TODAY(),$E105&lt;=TODAY()+Paramètres!$B$5),"Échéance proche","")))</f>
        <v/>
      </c>
    </row>
  </sheetData>
  <mergeCells count="1">
    <mergeCell ref="A1:S1"/>
  </mergeCells>
  <conditionalFormatting sqref="S6:S105">
    <cfRule type="expression" priority="1" dxfId="0">
      <formula>$S6&lt;&gt;""</formula>
    </cfRule>
  </conditionalFormatting>
  <conditionalFormatting sqref="E6:E105">
    <cfRule type="expression" priority="2" dxfId="1">
      <formula>AND($D6&lt;&gt;"",$F6&lt;&gt;"Terminé",$E6&lt;&gt;"",$E6&lt;TODAY())</formula>
    </cfRule>
  </conditionalFormatting>
  <conditionalFormatting sqref="F6:F105">
    <cfRule type="expression" priority="3" dxfId="2">
      <formula>$F6="Terminé"</formula>
    </cfRule>
  </conditionalFormatting>
  <conditionalFormatting sqref="H6:O105">
    <cfRule type="expression" priority="4" dxfId="3">
      <formula>H6="R"</formula>
    </cfRule>
    <cfRule type="expression" priority="5" dxfId="0">
      <formula>H6="A"</formula>
    </cfRule>
    <cfRule type="expression" priority="6" dxfId="2">
      <formula>H6="C"</formula>
    </cfRule>
    <cfRule type="expression" priority="7" dxfId="4">
      <formula>H6="I"</formula>
    </cfRule>
    <cfRule type="expression" priority="8" dxfId="5">
      <formula>H6="R/A"</formula>
    </cfRule>
  </conditionalFormatting>
  <dataValidations count="5">
    <dataValidation sqref="B6:B105" showErrorMessage="1" showInputMessage="1" allowBlank="1" errorTitle="Phase non admise" error="Choisir une phase proposée dans la feuille Paramètres." type="list">
      <formula1>INDIRECT("Paramètres!$B$8:$B$13")</formula1>
    </dataValidation>
    <dataValidation sqref="C6:C105" showErrorMessage="1" showInputMessage="1" allowBlank="1" errorTitle="Type non admis" error="Choisir Activité ou Livrable." type="list">
      <formula1>INDIRECT("Paramètres!$D$8:$D$9")</formula1>
    </dataValidation>
    <dataValidation sqref="F6:F105" showErrorMessage="1" showInputMessage="1" allowBlank="1" errorTitle="Statut non admis" error="Choisir un statut proposé dans la feuille Paramètres." type="list">
      <formula1>INDIRECT("Paramètres!$E$8:$E$12")</formula1>
    </dataValidation>
    <dataValidation sqref="H6:O105" showErrorMessage="1" showInputMessage="1" allowBlank="1" errorTitle="Rôle non admis" error="Choisir R, A, C, I ou R/A, ou laisser la cellule vide." type="list">
      <formula1>INDIRECT("Paramètres!$F$8:$F$12")</formula1>
    </dataValidation>
    <dataValidation sqref="E6:E105" showErrorMessage="1" showInputMessage="1" allowBlank="1" errorTitle="Échéance hors période" error="Saisir une date comprise dans la période du projet ou laisser vide." type="custom">
      <formula1>OR(E6="",AND(E6&gt;=Paramètres!$B$3,E6&lt;=Paramètres!$B$4))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6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Mode d’emploi de la matrice RACI</t>
        </is>
      </c>
      <c r="B1" s="35" t="n"/>
      <c r="C1" s="35" t="n"/>
      <c r="D1" s="35" t="n"/>
      <c r="E1" s="35" t="n"/>
      <c r="F1" s="36" t="n"/>
    </row>
    <row r="2"/>
    <row r="3">
      <c r="A3" s="26" t="inlineStr">
        <is>
          <t>Exemple fictif à adapter</t>
        </is>
      </c>
    </row>
    <row r="4"/>
    <row r="5">
      <c r="A5" s="5" t="inlineStr">
        <is>
          <t>Code</t>
        </is>
      </c>
      <c r="B5" s="5" t="inlineStr">
        <is>
          <t>Signification</t>
        </is>
      </c>
      <c r="C5" s="5" t="inlineStr">
        <is>
          <t>Règle de lecture</t>
        </is>
      </c>
    </row>
    <row r="6" ht="30" customHeight="1">
      <c r="A6" s="27" t="inlineStr">
        <is>
          <t>R</t>
        </is>
      </c>
      <c r="B6" s="28" t="inlineStr">
        <is>
          <t>Responsable</t>
        </is>
      </c>
      <c r="C6" s="28" t="inlineStr">
        <is>
          <t>Fonction qui réalise ou pilote l’activité.</t>
        </is>
      </c>
    </row>
    <row r="7" ht="30" customHeight="1">
      <c r="A7" s="29" t="inlineStr">
        <is>
          <t>A</t>
        </is>
      </c>
      <c r="B7" s="30" t="inlineStr">
        <is>
          <t>Approbateur</t>
        </is>
      </c>
      <c r="C7" s="30" t="inlineStr">
        <is>
          <t>Fonction qui valide l’activité ou le livrable.</t>
        </is>
      </c>
    </row>
    <row r="8" ht="30" customHeight="1">
      <c r="A8" s="31" t="inlineStr">
        <is>
          <t>C</t>
        </is>
      </c>
      <c r="B8" s="28" t="inlineStr">
        <is>
          <t>Consulté</t>
        </is>
      </c>
      <c r="C8" s="28" t="inlineStr">
        <is>
          <t>Fonction sollicitée avant la décision ou l’exécution.</t>
        </is>
      </c>
    </row>
    <row r="9" ht="30" customHeight="1">
      <c r="A9" s="32" t="inlineStr">
        <is>
          <t>I</t>
        </is>
      </c>
      <c r="B9" s="30" t="inlineStr">
        <is>
          <t>Informé</t>
        </is>
      </c>
      <c r="C9" s="30" t="inlineStr">
        <is>
          <t>Fonction tenue informée sans validation attendue.</t>
        </is>
      </c>
    </row>
    <row r="10" ht="30" customHeight="1">
      <c r="A10" s="33" t="inlineStr">
        <is>
          <t>R/A</t>
        </is>
      </c>
      <c r="B10" s="28" t="inlineStr">
        <is>
          <t>Responsable et approbateur</t>
        </is>
      </c>
      <c r="C10" s="28" t="inlineStr">
        <is>
          <t>Cumul volontaire des deux rôles.</t>
        </is>
      </c>
    </row>
    <row r="11"/>
    <row r="12"/>
    <row r="13">
      <c r="A13" s="34" t="inlineStr">
        <is>
          <t>Règles d’utilisation</t>
        </is>
      </c>
    </row>
    <row r="14" ht="34" customHeight="1">
      <c r="A14" s="28" t="inlineStr">
        <is>
          <t>1.</t>
        </is>
      </c>
      <c r="B14" s="28" t="inlineStr">
        <is>
          <t>Renseigner une activité ou un livrable en colonne D pour activer les contrôles de la ligne.</t>
        </is>
      </c>
    </row>
    <row r="15" ht="34" customHeight="1">
      <c r="A15" s="30" t="inlineStr">
        <is>
          <t>2.</t>
        </is>
      </c>
      <c r="B15" s="30" t="inlineStr">
        <is>
          <t>Affecter au moins un responsable et un approbateur ; plusieurs responsables restent possibles selon l’organisation choisie.</t>
        </is>
      </c>
    </row>
    <row r="16" ht="34" customHeight="1">
      <c r="A16" s="28" t="inlineStr">
        <is>
          <t>3.</t>
        </is>
      </c>
      <c r="B16" s="28" t="inlineStr">
        <is>
          <t>Vérifier les cas comportant plusieurs approbateurs afin de clarifier l’autorité de validation.</t>
        </is>
      </c>
    </row>
    <row r="17" ht="34" customHeight="1">
      <c r="A17" s="30" t="inlineStr">
        <is>
          <t>4.</t>
        </is>
      </c>
      <c r="B17" s="30" t="inlineStr">
        <is>
          <t>Laisser une cellule de fonction vide lorsque cette fonction n’intervient pas.</t>
        </is>
      </c>
    </row>
    <row r="18" ht="34" customHeight="1">
      <c r="A18" s="28" t="inlineStr">
        <is>
          <t>5.</t>
        </is>
      </c>
      <c r="B18" s="28" t="inlineStr">
        <is>
          <t>Une échéance vide ne produit aucune alerte de date.</t>
        </is>
      </c>
    </row>
    <row r="19" ht="34" customHeight="1">
      <c r="A19" s="30" t="inlineStr">
        <is>
          <t>6.</t>
        </is>
      </c>
      <c r="B19" s="30" t="inlineStr">
        <is>
          <t>Le seuil d’échéance proche est une hypothèse modifiable dans la feuille Paramètres.</t>
        </is>
      </c>
    </row>
    <row r="20" ht="34" customHeight="1">
      <c r="A20" s="28" t="inlineStr">
        <is>
          <t>7.</t>
        </is>
      </c>
      <c r="B20" s="28" t="inlineStr">
        <is>
          <t>Les affectations concernent uniquement des fonctions génériques, sans coordonnées personnelles.</t>
        </is>
      </c>
    </row>
    <row r="21" ht="34" customHeight="1">
      <c r="A21" s="30" t="inlineStr">
        <is>
          <t>8.</t>
        </is>
      </c>
      <c r="B21" s="30" t="inlineStr">
        <is>
          <t>Ce classeur ne remplace ni planning, ni annuaire, ni suivi d’actions, ni document contractuel officiel.</t>
        </is>
      </c>
    </row>
    <row r="22" ht="34" customHeight="1">
      <c r="A22" s="28" t="inlineStr">
        <is>
          <t>9.</t>
        </is>
      </c>
      <c r="B22" s="28" t="inlineStr">
        <is>
          <t>Les alertes proposées n’attestent aucune conformité juridique, réglementaire ou technique.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2026-09-07T15:34:46Z</dcterms:created>
  <dcterms:modified xmlns:dcterms="http://purl.org/dc/terms/" xmlns:xsi="http://www.w3.org/2001/XMLSchema-instance" xsi:type="dcterms:W3CDTF">2026-09-07T15:34:46Z</dcterms:modified>
</cp:coreProperties>
</file>