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Action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'Synthèse'!$A$4:$B$10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,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3442"/>
      <sz val="10"/>
    </font>
    <font>
      <name val="Aptos"/>
      <b val="1"/>
      <color rgb="00FFFFFF"/>
      <sz val="10"/>
    </font>
    <font>
      <name val="Aptos"/>
      <color rgb="00263442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49" fontId="4" fillId="6" borderId="1" applyAlignment="1" applyProtection="1" pivotButton="0" quotePrefix="0" xfId="0">
      <alignment horizontal="left" vertical="top" wrapText="1"/>
      <protection locked="0" hidden="0"/>
    </xf>
    <xf numFmtId="0" fontId="4" fillId="6" borderId="1" applyAlignment="1" applyProtection="1" pivotButton="0" quotePrefix="0" xfId="0">
      <alignment horizontal="left" vertical="top" wrapText="1"/>
      <protection locked="0" hidden="0"/>
    </xf>
    <xf numFmtId="164" fontId="4" fillId="6" borderId="1" applyAlignment="1" applyProtection="1" pivotButton="0" quotePrefix="0" xfId="0">
      <alignment horizontal="center" vertical="center" wrapText="1"/>
      <protection locked="0" hidden="0"/>
    </xf>
    <xf numFmtId="0" fontId="4" fillId="6" borderId="1" applyAlignment="1" applyProtection="1" pivotButton="0" quotePrefix="0" xfId="0">
      <alignment horizontal="center" vertical="center" wrapText="1"/>
      <protection locked="0" hidden="0"/>
    </xf>
    <xf numFmtId="1" fontId="4" fillId="6" borderId="1" applyAlignment="1" applyProtection="1" pivotButton="0" quotePrefix="0" xfId="0">
      <alignment horizontal="center" vertical="center" wrapText="1"/>
      <protection locked="0" hidden="0"/>
    </xf>
    <xf numFmtId="164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263442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7F1D1D"/>
        </patternFill>
      </fill>
    </dxf>
    <dxf>
      <font>
        <name val="Aptos"/>
        <b val="1"/>
        <color rgb="00263442"/>
        <sz val="10"/>
      </font>
      <fill>
        <patternFill patternType="solid">
          <fgColor rgb="00F4C7A8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5B2C6F"/>
        <sz val="10"/>
      </font>
      <fill>
        <patternFill patternType="solid">
          <fgColor rgb="00D9C2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Actions" displayName="tblActions" ref="A1:T111" headerRowCount="1">
  <autoFilter ref="A1:T111"/>
  <tableColumns count="20">
    <tableColumn id="1" name="ID action"/>
    <tableColumn id="2" name="Lot / zone"/>
    <tableColumn id="3" name="Source"/>
    <tableColumn id="4" name="Date ouverture"/>
    <tableColumn id="5" name="Action à réaliser"/>
    <tableColumn id="6" name="Responsable"/>
    <tableColumn id="7" name="Priorité"/>
    <tableColumn id="8" name="Échéance"/>
    <tableColumn id="9" name="Statut"/>
    <tableColumn id="10" name="Avancement (%)"/>
    <tableColumn id="11" name="Date dernière relance"/>
    <tableColumn id="12" name="Prochaine relance"/>
    <tableColumn id="13" name="Preuve de clôture"/>
    <tableColumn id="14" name="Date clôture"/>
    <tableColumn id="15" name="Commentaire"/>
    <tableColumn id="16" name="Jours restants"/>
    <tableColumn id="17" name="Retard (jours)"/>
    <tableColumn id="18" name="Relance requise"/>
    <tableColumn id="19" name="Contrôle clôture"/>
    <tableColumn id="20" name="Dernière mise à jour"/>
  </tableColumns>
</table>
</file>

<file path=xl/tables/table2.xml><?xml version="1.0" encoding="utf-8"?>
<table xmlns="http://schemas.openxmlformats.org/spreadsheetml/2006/main" id="2" name="tblPriorites" displayName="tblPriorites" ref="A6:B10" headerRowCount="1">
  <autoFilter ref="A6:B10"/>
  <tableColumns count="2">
    <tableColumn id="1" name="Priorité"/>
    <tableColumn id="2" name="Cadence relance (jours)"/>
  </tableColumns>
</table>
</file>

<file path=xl/tables/table3.xml><?xml version="1.0" encoding="utf-8"?>
<table xmlns="http://schemas.openxmlformats.org/spreadsheetml/2006/main" id="3" name="lstPriorites" displayName="lstPriorites" ref="A1:A5" headerRowCount="1">
  <autoFilter ref="A1:A5"/>
  <tableColumns count="1">
    <tableColumn id="1" name="Priorité"/>
  </tableColumns>
</table>
</file>

<file path=xl/tables/table4.xml><?xml version="1.0" encoding="utf-8"?>
<table xmlns="http://schemas.openxmlformats.org/spreadsheetml/2006/main" id="4" name="lstStatuts" displayName="lstStatuts" ref="C1:C5" headerRowCount="1">
  <autoFilter ref="C1:C5"/>
  <tableColumns count="1">
    <tableColumn id="3" name="Statut"/>
  </tableColumns>
</table>
</file>

<file path=xl/tables/table5.xml><?xml version="1.0" encoding="utf-8"?>
<table xmlns="http://schemas.openxmlformats.org/spreadsheetml/2006/main" id="5" name="lstSources" displayName="lstSources" ref="E1:E5" headerRowCount="1">
  <autoFilter ref="E1:E5"/>
  <tableColumns count="1">
    <tableColumn id="5" name="Source"/>
  </tableColumns>
</table>
</file>

<file path=xl/tables/table6.xml><?xml version="1.0" encoding="utf-8"?>
<table xmlns="http://schemas.openxmlformats.org/spreadsheetml/2006/main" id="6" name="lstResponsables" displayName="lstResponsables" ref="G1:G6" headerRowCount="1">
  <autoFilter ref="G1:G6"/>
  <tableColumns count="1">
    <tableColumn id="7" name="Responsabl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23" customWidth="1" min="2" max="2"/>
    <col width="27" customWidth="1" min="3" max="3"/>
    <col width="30" customWidth="1" min="4" max="4"/>
  </cols>
  <sheetData>
    <row r="1" ht="30" customHeight="1">
      <c r="A1" s="1" t="inlineStr">
        <is>
          <t>Plan d’actions chantier — Synthèse</t>
        </is>
      </c>
      <c r="B1" s="25" t="n"/>
      <c r="C1" s="25" t="n"/>
      <c r="D1" s="26" t="n"/>
    </row>
    <row r="2">
      <c r="A2" s="2" t="inlineStr">
        <is>
          <t>Date de pilotage</t>
        </is>
      </c>
      <c r="B2" s="3">
        <f>Paramètres!$B$2</f>
        <v/>
      </c>
      <c r="C2" s="2" t="inlineStr">
        <is>
          <t>Seuil d’échéance proche</t>
        </is>
      </c>
      <c r="D2" s="4">
        <f>Paramètres!$B$3</f>
        <v/>
      </c>
    </row>
    <row r="3"/>
    <row r="4">
      <c r="A4" s="5" t="inlineStr">
        <is>
          <t>Indicateur</t>
        </is>
      </c>
      <c r="B4" s="5" t="inlineStr">
        <is>
          <t>Valeur</t>
        </is>
      </c>
      <c r="C4" s="5" t="inlineStr">
        <is>
          <t>Repère de décision</t>
        </is>
      </c>
      <c r="D4" s="5" t="inlineStr">
        <is>
          <t>Valeur</t>
        </is>
      </c>
    </row>
    <row r="5">
      <c r="A5" s="6" t="inlineStr">
        <is>
          <t>Total actif</t>
        </is>
      </c>
      <c r="B5" s="7">
        <f>COUNTIF('Actions'!$A$2:$A$111,"&lt;&gt;")</f>
        <v/>
      </c>
      <c r="C5" s="6" t="inlineStr">
        <is>
          <t>À relancer aujourd’hui</t>
        </is>
      </c>
      <c r="D5" s="7">
        <f>B8</f>
        <v/>
      </c>
    </row>
    <row r="6">
      <c r="A6" s="8" t="inlineStr">
        <is>
          <t>Actions ouvertes</t>
        </is>
      </c>
      <c r="B6" s="9">
        <f>COUNTIFS('Actions'!$A$2:$A$111,"&lt;&gt;",'Actions'!$I$2:$I$111,"&lt;&gt;"&amp;"Clôturée")</f>
        <v/>
      </c>
      <c r="C6" s="8" t="inlineStr">
        <is>
          <t>En retard</t>
        </is>
      </c>
      <c r="D6" s="9">
        <f>B7</f>
        <v/>
      </c>
    </row>
    <row r="7">
      <c r="A7" s="6" t="inlineStr">
        <is>
          <t>Actions en retard</t>
        </is>
      </c>
      <c r="B7" s="7">
        <f>COUNTIF('Actions'!$Q$2:$Q$111,"&gt;0")</f>
        <v/>
      </c>
      <c r="C7" s="6" t="inlineStr">
        <is>
          <t>Clôtures à corriger</t>
        </is>
      </c>
      <c r="D7" s="7">
        <f>B9</f>
        <v/>
      </c>
    </row>
    <row r="8">
      <c r="A8" s="8" t="inlineStr">
        <is>
          <t>Relances requises</t>
        </is>
      </c>
      <c r="B8" s="9">
        <f>COUNTIF('Actions'!$R$2:$R$111,"Oui")</f>
        <v/>
      </c>
      <c r="C8" s="8" t="inlineStr">
        <is>
          <t>Échéances proches</t>
        </is>
      </c>
      <c r="D8" s="9">
        <f>COUNTIFS('Actions'!$A$2:$A$111,"&lt;&gt;",'Actions'!$P$2:$P$111,"&gt;=0",'Actions'!$P$2:$P$111,"&lt;="&amp;Paramètres!$B$3,'Actions'!$I$2:$I$111,"&lt;&gt;"&amp;"Clôturée")</f>
        <v/>
      </c>
    </row>
    <row r="9">
      <c r="A9" s="6" t="inlineStr">
        <is>
          <t>Clôtures incomplètes</t>
        </is>
      </c>
      <c r="B9" s="7">
        <f>COUNTIF('Actions'!$S$2:$S$111,"Clôture incomplète")</f>
        <v/>
      </c>
      <c r="C9" s="6" t="inlineStr">
        <is>
          <t>Ordre de lecture conseillé</t>
        </is>
      </c>
      <c r="D9" s="7" t="inlineStr">
        <is>
          <t>Retard, relance, blocage</t>
        </is>
      </c>
    </row>
    <row r="10">
      <c r="A10" s="8" t="inlineStr">
        <is>
          <t>Taux de clôture</t>
        </is>
      </c>
      <c r="B10" s="10">
        <f>IFERROR(COUNTIF('Actions'!$I$2:$I$111,"Clôturée")/COUNTIF('Actions'!$A$2:$A$111,"&lt;&gt;"),0)</f>
        <v/>
      </c>
      <c r="C10" s="8" t="inlineStr">
        <is>
          <t>Portée</t>
        </is>
      </c>
      <c r="D10" s="9" t="inlineStr">
        <is>
          <t>Références internes uniquement</t>
        </is>
      </c>
    </row>
    <row r="11"/>
    <row r="12"/>
    <row r="13" ht="50" customHeight="1">
      <c r="A13" s="11" t="inlineStr">
        <is>
          <t>Note d’usage</t>
        </is>
      </c>
      <c r="B13" s="12" t="inlineStr">
        <is>
          <t>Les lignes sans identifiant sont exclues des indicateurs. Les preuves restent des références textuelles internes, sans fichier ni lien externe.</t>
        </is>
      </c>
      <c r="C13" s="11" t="inlineStr">
        <is>
          <t>Usage interne</t>
        </is>
      </c>
      <c r="D13" s="12" t="inlineStr">
        <is>
          <t>Aucun document officiel ou outil de conformité.</t>
        </is>
      </c>
    </row>
  </sheetData>
  <autoFilter ref="A4:B10"/>
  <mergeCells count="1">
    <mergeCell ref="A1:D1"/>
  </mergeCells>
  <conditionalFormatting sqref="B7">
    <cfRule type="cellIs" priority="1" operator="greaterThan" dxfId="0">
      <formula>0</formula>
    </cfRule>
  </conditionalFormatting>
  <conditionalFormatting sqref="B8">
    <cfRule type="cellIs" priority="2" operator="greaterThan" dxfId="1">
      <formula>0</formula>
    </cfRule>
  </conditionalFormatting>
  <conditionalFormatting sqref="B9">
    <cfRule type="cellIs" priority="3" operator="greaterThan" dxfId="2">
      <formula>0</formula>
    </cfRule>
  </conditionalFormatting>
  <conditionalFormatting sqref="D5">
    <cfRule type="cellIs" priority="4" operator="greaterThan" dxfId="1">
      <formula>0</formula>
    </cfRule>
  </conditionalFormatting>
  <conditionalFormatting sqref="D6">
    <cfRule type="cellIs" priority="5" operator="greaterThan" dxfId="0">
      <formula>0</formula>
    </cfRule>
  </conditionalFormatting>
  <conditionalFormatting sqref="D7">
    <cfRule type="cellIs" priority="6" operator="greaterThan" dxfId="2">
      <formula>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T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5" customWidth="1" min="4" max="4"/>
    <col width="34" customWidth="1" min="5" max="5"/>
    <col width="23" customWidth="1" min="6" max="6"/>
    <col width="13" customWidth="1" min="7" max="7"/>
    <col width="15" customWidth="1" min="8" max="8"/>
    <col width="14" customWidth="1" min="9" max="9"/>
    <col width="17" customWidth="1" min="10" max="10"/>
    <col width="19" customWidth="1" min="11" max="11"/>
    <col width="18" customWidth="1" min="12" max="12"/>
    <col width="23" customWidth="1" min="13" max="13"/>
    <col width="15" customWidth="1" min="14" max="14"/>
    <col width="31" customWidth="1" min="15" max="15"/>
    <col width="15" customWidth="1" min="16" max="16"/>
    <col width="15" customWidth="1" min="17" max="17"/>
    <col width="18" customWidth="1" min="18" max="18"/>
    <col width="23" customWidth="1" min="19" max="19"/>
    <col width="20" customWidth="1" min="20" max="20"/>
  </cols>
  <sheetData>
    <row r="1" ht="42" customHeight="1">
      <c r="A1" s="13" t="inlineStr">
        <is>
          <t>ID action</t>
        </is>
      </c>
      <c r="B1" s="13" t="inlineStr">
        <is>
          <t>Lot / zone</t>
        </is>
      </c>
      <c r="C1" s="13" t="inlineStr">
        <is>
          <t>Source</t>
        </is>
      </c>
      <c r="D1" s="13" t="inlineStr">
        <is>
          <t>Date ouverture</t>
        </is>
      </c>
      <c r="E1" s="13" t="inlineStr">
        <is>
          <t>Action à réaliser</t>
        </is>
      </c>
      <c r="F1" s="13" t="inlineStr">
        <is>
          <t>Responsable</t>
        </is>
      </c>
      <c r="G1" s="13" t="inlineStr">
        <is>
          <t>Priorité</t>
        </is>
      </c>
      <c r="H1" s="13" t="inlineStr">
        <is>
          <t>Échéance</t>
        </is>
      </c>
      <c r="I1" s="13" t="inlineStr">
        <is>
          <t>Statut</t>
        </is>
      </c>
      <c r="J1" s="13" t="inlineStr">
        <is>
          <t>Avancement (%)</t>
        </is>
      </c>
      <c r="K1" s="13" t="inlineStr">
        <is>
          <t>Date dernière relance</t>
        </is>
      </c>
      <c r="L1" s="13" t="inlineStr">
        <is>
          <t>Prochaine relance</t>
        </is>
      </c>
      <c r="M1" s="13" t="inlineStr">
        <is>
          <t>Preuve de clôture</t>
        </is>
      </c>
      <c r="N1" s="13" t="inlineStr">
        <is>
          <t>Date clôture</t>
        </is>
      </c>
      <c r="O1" s="13" t="inlineStr">
        <is>
          <t>Commentaire</t>
        </is>
      </c>
      <c r="P1" s="13" t="inlineStr">
        <is>
          <t>Jours restants</t>
        </is>
      </c>
      <c r="Q1" s="13" t="inlineStr">
        <is>
          <t>Retard (jours)</t>
        </is>
      </c>
      <c r="R1" s="13" t="inlineStr">
        <is>
          <t>Relance requise</t>
        </is>
      </c>
      <c r="S1" s="13" t="inlineStr">
        <is>
          <t>Contrôle clôture</t>
        </is>
      </c>
      <c r="T1" s="13" t="inlineStr">
        <is>
          <t>Dernière mise à jour</t>
        </is>
      </c>
    </row>
    <row r="2" ht="34" customHeight="1">
      <c r="A2" s="14" t="inlineStr">
        <is>
          <t>ACT-DEMO-001</t>
        </is>
      </c>
      <c r="B2" s="15" t="inlineStr">
        <is>
          <t>Zone A</t>
        </is>
      </c>
      <c r="C2" s="15" t="inlineStr">
        <is>
          <t>Visite terrain</t>
        </is>
      </c>
      <c r="D2" s="16" t="n">
        <v>46266</v>
      </c>
      <c r="E2" s="15" t="inlineStr">
        <is>
          <t>Vérifier balisage provisoire</t>
        </is>
      </c>
      <c r="F2" s="15" t="inlineStr">
        <is>
          <t>Encadrement chantier</t>
        </is>
      </c>
      <c r="G2" s="17" t="inlineStr">
        <is>
          <t>Urgente</t>
        </is>
      </c>
      <c r="H2" s="16" t="n">
        <v>46270</v>
      </c>
      <c r="I2" s="17" t="inlineStr">
        <is>
          <t>En cours</t>
        </is>
      </c>
      <c r="J2" s="18" t="n">
        <v>60</v>
      </c>
      <c r="K2" s="16" t="n">
        <v>46269</v>
      </c>
      <c r="L2" s="19">
        <f>IF(OR($A2="",$I2="Clôturée",$D2=""),"",IFERROR(IF($K2="",$D2,$K2)+_xlfn.XLOOKUP($G2,'Paramètres'!$A$7:$A$10,'Paramètres'!$B$7:$B$10),""))</f>
        <v/>
      </c>
      <c r="M2" s="15" t="n"/>
      <c r="N2" s="16" t="n"/>
      <c r="O2" s="15" t="inlineStr">
        <is>
          <t>Contrôle interne sur zone fictive.</t>
        </is>
      </c>
      <c r="P2" s="20">
        <f>IF(OR($A2="",$H2="",$I2="Clôturée"),"",$H2-Paramètres!$B$2)</f>
        <v/>
      </c>
      <c r="Q2" s="20">
        <f>IF(OR($A2="",$H2="",$I2="Clôturée"),"",MAX(0,Paramètres!$B$2-$H2))</f>
        <v/>
      </c>
      <c r="R2" s="9">
        <f>IF($A2="","",IF($I2="Clôturée","Non",IF(OR($F2="",$G2="",$H2=""),"À compléter",IF(AND($L2&lt;&gt;"",Paramètres!$B$2&gt;=$L2),"Oui","Non"))))</f>
        <v/>
      </c>
      <c r="S2" s="9">
        <f>IF($A2="","",IF(AND($I2="Clôturée",OR($M2="",$N2="")),"Clôture incomplète",IF(AND($I2&lt;&gt;"Clôturée",OR($M2&lt;&gt;"",$N2&lt;&gt;"")),"À vérifier","OK")))</f>
        <v/>
      </c>
      <c r="T2" s="16" t="n">
        <v>46271</v>
      </c>
    </row>
    <row r="3" ht="34" customHeight="1">
      <c r="A3" s="14" t="inlineStr">
        <is>
          <t>ACT-DEMO-002</t>
        </is>
      </c>
      <c r="B3" s="15" t="inlineStr">
        <is>
          <t>Niveau 1</t>
        </is>
      </c>
      <c r="C3" s="15" t="inlineStr">
        <is>
          <t>Réunion chantier</t>
        </is>
      </c>
      <c r="D3" s="16" t="n">
        <v>46267</v>
      </c>
      <c r="E3" s="15" t="inlineStr">
        <is>
          <t>Libérer passage technique</t>
        </is>
      </c>
      <c r="F3" s="15" t="inlineStr">
        <is>
          <t>Équipe plomberie</t>
        </is>
      </c>
      <c r="G3" s="17" t="inlineStr">
        <is>
          <t>Haute</t>
        </is>
      </c>
      <c r="H3" s="16" t="n">
        <v>46273</v>
      </c>
      <c r="I3" s="17" t="inlineStr">
        <is>
          <t>À lancer</t>
        </is>
      </c>
      <c r="J3" s="18" t="n">
        <v>10</v>
      </c>
      <c r="K3" s="16" t="n"/>
      <c r="L3" s="21">
        <f>IF(OR($A3="",$I3="Clôturée",$D3=""),"",IFERROR(IF($K3="",$D3,$K3)+_xlfn.XLOOKUP($G3,'Paramètres'!$A$7:$A$10,'Paramètres'!$B$7:$B$10),""))</f>
        <v/>
      </c>
      <c r="M3" s="15" t="n"/>
      <c r="N3" s="16" t="n"/>
      <c r="O3" s="15" t="inlineStr">
        <is>
          <t>Passage témoin à dégager.</t>
        </is>
      </c>
      <c r="P3" s="22">
        <f>IF(OR($A3="",$H3="",$I3="Clôturée"),"",$H3-Paramètres!$B$2)</f>
        <v/>
      </c>
      <c r="Q3" s="22">
        <f>IF(OR($A3="",$H3="",$I3="Clôturée"),"",MAX(0,Paramètres!$B$2-$H3))</f>
        <v/>
      </c>
      <c r="R3" s="7">
        <f>IF($A3="","",IF($I3="Clôturée","Non",IF(OR($F3="",$G3="",$H3=""),"À compléter",IF(AND($L3&lt;&gt;"",Paramètres!$B$2&gt;=$L3),"Oui","Non"))))</f>
        <v/>
      </c>
      <c r="S3" s="7">
        <f>IF($A3="","",IF(AND($I3="Clôturée",OR($M3="",$N3="")),"Clôture incomplète",IF(AND($I3&lt;&gt;"Clôturée",OR($M3&lt;&gt;"",$N3&lt;&gt;"")),"À vérifier","OK")))</f>
        <v/>
      </c>
      <c r="T3" s="16" t="n">
        <v>46270</v>
      </c>
    </row>
    <row r="4" ht="34" customHeight="1">
      <c r="A4" s="14" t="inlineStr">
        <is>
          <t>ACT-DEMO-003</t>
        </is>
      </c>
      <c r="B4" s="15" t="inlineStr">
        <is>
          <t>Façade nord</t>
        </is>
      </c>
      <c r="C4" s="15" t="inlineStr">
        <is>
          <t>Visite terrain</t>
        </is>
      </c>
      <c r="D4" s="16" t="n">
        <v>46268</v>
      </c>
      <c r="E4" s="15" t="inlineStr">
        <is>
          <t>Reposer protection fictive</t>
        </is>
      </c>
      <c r="F4" s="15" t="inlineStr">
        <is>
          <t>Équipe gros œuvre</t>
        </is>
      </c>
      <c r="G4" s="17" t="inlineStr">
        <is>
          <t>Normale</t>
        </is>
      </c>
      <c r="H4" s="16" t="n">
        <v>46279</v>
      </c>
      <c r="I4" s="17" t="inlineStr">
        <is>
          <t>En cours</t>
        </is>
      </c>
      <c r="J4" s="18" t="n">
        <v>40</v>
      </c>
      <c r="K4" s="16" t="n">
        <v>46268</v>
      </c>
      <c r="L4" s="19">
        <f>IF(OR($A4="",$I4="Clôturée",$D4=""),"",IFERROR(IF($K4="",$D4,$K4)+_xlfn.XLOOKUP($G4,'Paramètres'!$A$7:$A$10,'Paramètres'!$B$7:$B$10),""))</f>
        <v/>
      </c>
      <c r="M4" s="15" t="n"/>
      <c r="N4" s="16" t="n"/>
      <c r="O4" s="15" t="inlineStr">
        <is>
          <t>Protection de démonstration à remettre.</t>
        </is>
      </c>
      <c r="P4" s="20">
        <f>IF(OR($A4="",$H4="",$I4="Clôturée"),"",$H4-Paramètres!$B$2)</f>
        <v/>
      </c>
      <c r="Q4" s="20">
        <f>IF(OR($A4="",$H4="",$I4="Clôturée"),"",MAX(0,Paramètres!$B$2-$H4))</f>
        <v/>
      </c>
      <c r="R4" s="9">
        <f>IF($A4="","",IF($I4="Clôturée","Non",IF(OR($F4="",$G4="",$H4=""),"À compléter",IF(AND($L4&lt;&gt;"",Paramètres!$B$2&gt;=$L4),"Oui","Non"))))</f>
        <v/>
      </c>
      <c r="S4" s="9">
        <f>IF($A4="","",IF(AND($I4="Clôturée",OR($M4="",$N4="")),"Clôture incomplète",IF(AND($I4&lt;&gt;"Clôturée",OR($M4&lt;&gt;"",$N4&lt;&gt;"")),"À vérifier","OK")))</f>
        <v/>
      </c>
      <c r="T4" s="16" t="n">
        <v>46271</v>
      </c>
    </row>
    <row r="5" ht="34" customHeight="1">
      <c r="A5" s="14" t="inlineStr">
        <is>
          <t>ACT-DEMO-004</t>
        </is>
      </c>
      <c r="B5" s="15" t="inlineStr">
        <is>
          <t>Local test</t>
        </is>
      </c>
      <c r="C5" s="15" t="inlineStr">
        <is>
          <t>Coordination</t>
        </is>
      </c>
      <c r="D5" s="16" t="n">
        <v>46266</v>
      </c>
      <c r="E5" s="15" t="inlineStr">
        <is>
          <t>Identifier câbles témoins</t>
        </is>
      </c>
      <c r="F5" s="15" t="inlineStr">
        <is>
          <t>Équipe électricité</t>
        </is>
      </c>
      <c r="G5" s="17" t="inlineStr">
        <is>
          <t>Haute</t>
        </is>
      </c>
      <c r="H5" s="16" t="n">
        <v>46271</v>
      </c>
      <c r="I5" s="17" t="inlineStr">
        <is>
          <t>Bloquée</t>
        </is>
      </c>
      <c r="J5" s="18" t="n">
        <v>25</v>
      </c>
      <c r="K5" s="16" t="n">
        <v>46268</v>
      </c>
      <c r="L5" s="21">
        <f>IF(OR($A5="",$I5="Clôturée",$D5=""),"",IFERROR(IF($K5="",$D5,$K5)+_xlfn.XLOOKUP($G5,'Paramètres'!$A$7:$A$10,'Paramètres'!$B$7:$B$10),""))</f>
        <v/>
      </c>
      <c r="M5" s="15" t="n"/>
      <c r="N5" s="16" t="n"/>
      <c r="O5" s="15" t="inlineStr">
        <is>
          <t>Accès fictivement indisponible.</t>
        </is>
      </c>
      <c r="P5" s="22">
        <f>IF(OR($A5="",$H5="",$I5="Clôturée"),"",$H5-Paramètres!$B$2)</f>
        <v/>
      </c>
      <c r="Q5" s="22">
        <f>IF(OR($A5="",$H5="",$I5="Clôturée"),"",MAX(0,Paramètres!$B$2-$H5))</f>
        <v/>
      </c>
      <c r="R5" s="7">
        <f>IF($A5="","",IF($I5="Clôturée","Non",IF(OR($F5="",$G5="",$H5=""),"À compléter",IF(AND($L5&lt;&gt;"",Paramètres!$B$2&gt;=$L5),"Oui","Non"))))</f>
        <v/>
      </c>
      <c r="S5" s="7">
        <f>IF($A5="","",IF(AND($I5="Clôturée",OR($M5="",$N5="")),"Clôture incomplète",IF(AND($I5&lt;&gt;"Clôturée",OR($M5&lt;&gt;"",$N5&lt;&gt;"")),"À vérifier","OK")))</f>
        <v/>
      </c>
      <c r="T5" s="16" t="n">
        <v>46271</v>
      </c>
    </row>
    <row r="6" ht="34" customHeight="1">
      <c r="A6" s="14" t="inlineStr">
        <is>
          <t>ACT-DEMO-005</t>
        </is>
      </c>
      <c r="B6" s="15" t="inlineStr">
        <is>
          <t>Escalier B</t>
        </is>
      </c>
      <c r="C6" s="15" t="inlineStr">
        <is>
          <t>Demande interne</t>
        </is>
      </c>
      <c r="D6" s="16" t="n">
        <v>46270</v>
      </c>
      <c r="E6" s="15" t="inlineStr">
        <is>
          <t>Nettoyer zone témoin</t>
        </is>
      </c>
      <c r="F6" s="15" t="inlineStr">
        <is>
          <t>Équipe finitions</t>
        </is>
      </c>
      <c r="G6" s="17" t="inlineStr">
        <is>
          <t>Basse</t>
        </is>
      </c>
      <c r="H6" s="16" t="n">
        <v>46283</v>
      </c>
      <c r="I6" s="17" t="inlineStr">
        <is>
          <t>À lancer</t>
        </is>
      </c>
      <c r="J6" s="18" t="n">
        <v>0</v>
      </c>
      <c r="K6" s="16" t="n"/>
      <c r="L6" s="19">
        <f>IF(OR($A6="",$I6="Clôturée",$D6=""),"",IFERROR(IF($K6="",$D6,$K6)+_xlfn.XLOOKUP($G6,'Paramètres'!$A$7:$A$10,'Paramètres'!$B$7:$B$10),""))</f>
        <v/>
      </c>
      <c r="M6" s="15" t="n"/>
      <c r="N6" s="16" t="n"/>
      <c r="O6" s="15" t="inlineStr">
        <is>
          <t>Nettoyage d’une zone de démonstration.</t>
        </is>
      </c>
      <c r="P6" s="20">
        <f>IF(OR($A6="",$H6="",$I6="Clôturée"),"",$H6-Paramètres!$B$2)</f>
        <v/>
      </c>
      <c r="Q6" s="20">
        <f>IF(OR($A6="",$H6="",$I6="Clôturée"),"",MAX(0,Paramètres!$B$2-$H6))</f>
        <v/>
      </c>
      <c r="R6" s="9">
        <f>IF($A6="","",IF($I6="Clôturée","Non",IF(OR($F6="",$G6="",$H6=""),"À compléter",IF(AND($L6&lt;&gt;"",Paramètres!$B$2&gt;=$L6),"Oui","Non"))))</f>
        <v/>
      </c>
      <c r="S6" s="9">
        <f>IF($A6="","",IF(AND($I6="Clôturée",OR($M6="",$N6="")),"Clôture incomplète",IF(AND($I6&lt;&gt;"Clôturée",OR($M6&lt;&gt;"",$N6&lt;&gt;"")),"À vérifier","OK")))</f>
        <v/>
      </c>
      <c r="T6" s="16" t="n">
        <v>46270</v>
      </c>
    </row>
    <row r="7" ht="34" customHeight="1">
      <c r="A7" s="14" t="inlineStr">
        <is>
          <t>ACT-DEMO-006</t>
        </is>
      </c>
      <c r="B7" s="15" t="inlineStr">
        <is>
          <t>Base vie fictive</t>
        </is>
      </c>
      <c r="C7" s="15" t="inlineStr">
        <is>
          <t>Réunion chantier</t>
        </is>
      </c>
      <c r="D7" s="16" t="n">
        <v>46266</v>
      </c>
      <c r="E7" s="15" t="inlineStr">
        <is>
          <t>Actualiser affichage interne</t>
        </is>
      </c>
      <c r="F7" s="15" t="inlineStr">
        <is>
          <t>Encadrement chantier</t>
        </is>
      </c>
      <c r="G7" s="17" t="inlineStr">
        <is>
          <t>Normale</t>
        </is>
      </c>
      <c r="H7" s="16" t="n">
        <v>46275</v>
      </c>
      <c r="I7" s="17" t="inlineStr">
        <is>
          <t>En cours</t>
        </is>
      </c>
      <c r="J7" s="18" t="n">
        <v>50</v>
      </c>
      <c r="K7" s="16" t="n">
        <v>46266</v>
      </c>
      <c r="L7" s="21">
        <f>IF(OR($A7="",$I7="Clôturée",$D7=""),"",IFERROR(IF($K7="",$D7,$K7)+_xlfn.XLOOKUP($G7,'Paramètres'!$A$7:$A$10,'Paramètres'!$B$7:$B$10),""))</f>
        <v/>
      </c>
      <c r="M7" s="15" t="n"/>
      <c r="N7" s="16" t="n"/>
      <c r="O7" s="15" t="inlineStr">
        <is>
          <t>Affichage interne sans portée officielle.</t>
        </is>
      </c>
      <c r="P7" s="22">
        <f>IF(OR($A7="",$H7="",$I7="Clôturée"),"",$H7-Paramètres!$B$2)</f>
        <v/>
      </c>
      <c r="Q7" s="22">
        <f>IF(OR($A7="",$H7="",$I7="Clôturée"),"",MAX(0,Paramètres!$B$2-$H7))</f>
        <v/>
      </c>
      <c r="R7" s="7">
        <f>IF($A7="","",IF($I7="Clôturée","Non",IF(OR($F7="",$G7="",$H7=""),"À compléter",IF(AND($L7&lt;&gt;"",Paramètres!$B$2&gt;=$L7),"Oui","Non"))))</f>
        <v/>
      </c>
      <c r="S7" s="7">
        <f>IF($A7="","",IF(AND($I7="Clôturée",OR($M7="",$N7="")),"Clôture incomplète",IF(AND($I7&lt;&gt;"Clôturée",OR($M7&lt;&gt;"",$N7&lt;&gt;"")),"À vérifier","OK")))</f>
        <v/>
      </c>
      <c r="T7" s="16" t="n">
        <v>46271</v>
      </c>
    </row>
    <row r="8" ht="34" customHeight="1">
      <c r="A8" s="14" t="inlineStr">
        <is>
          <t>ACT-DEMO-007</t>
        </is>
      </c>
      <c r="B8" s="15" t="inlineStr">
        <is>
          <t>Zone C</t>
        </is>
      </c>
      <c r="C8" s="15" t="inlineStr">
        <is>
          <t>Visite terrain</t>
        </is>
      </c>
      <c r="D8" s="16" t="n">
        <v>46265</v>
      </c>
      <c r="E8" s="15" t="inlineStr">
        <is>
          <t>Retirer stockage provisoire</t>
        </is>
      </c>
      <c r="F8" s="15" t="inlineStr">
        <is>
          <t>Équipe gros œuvre</t>
        </is>
      </c>
      <c r="G8" s="17" t="inlineStr">
        <is>
          <t>Haute</t>
        </is>
      </c>
      <c r="H8" s="16" t="n">
        <v>46269</v>
      </c>
      <c r="I8" s="17" t="inlineStr">
        <is>
          <t>Clôturée</t>
        </is>
      </c>
      <c r="J8" s="18" t="n">
        <v>100</v>
      </c>
      <c r="K8" s="16" t="n"/>
      <c r="L8" s="19">
        <f>IF(OR($A8="",$I8="Clôturée",$D8=""),"",IFERROR(IF($K8="",$D8,$K8)+_xlfn.XLOOKUP($G8,'Paramètres'!$A$7:$A$10,'Paramètres'!$B$7:$B$10),""))</f>
        <v/>
      </c>
      <c r="M8" s="15" t="inlineStr">
        <is>
          <t>Photo-DEMO-007</t>
        </is>
      </c>
      <c r="N8" s="16" t="n">
        <v>46270</v>
      </c>
      <c r="O8" s="15" t="inlineStr">
        <is>
          <t>Clôture fictive avec référence interne.</t>
        </is>
      </c>
      <c r="P8" s="20">
        <f>IF(OR($A8="",$H8="",$I8="Clôturée"),"",$H8-Paramètres!$B$2)</f>
        <v/>
      </c>
      <c r="Q8" s="20">
        <f>IF(OR($A8="",$H8="",$I8="Clôturée"),"",MAX(0,Paramètres!$B$2-$H8))</f>
        <v/>
      </c>
      <c r="R8" s="9">
        <f>IF($A8="","",IF($I8="Clôturée","Non",IF(OR($F8="",$G8="",$H8=""),"À compléter",IF(AND($L8&lt;&gt;"",Paramètres!$B$2&gt;=$L8),"Oui","Non"))))</f>
        <v/>
      </c>
      <c r="S8" s="9">
        <f>IF($A8="","",IF(AND($I8="Clôturée",OR($M8="",$N8="")),"Clôture incomplète",IF(AND($I8&lt;&gt;"Clôturée",OR($M8&lt;&gt;"",$N8&lt;&gt;"")),"À vérifier","OK")))</f>
        <v/>
      </c>
      <c r="T8" s="16" t="n">
        <v>46270</v>
      </c>
    </row>
    <row r="9" ht="34" customHeight="1">
      <c r="A9" s="14" t="inlineStr">
        <is>
          <t>ACT-DEMO-008</t>
        </is>
      </c>
      <c r="B9" s="15" t="inlineStr">
        <is>
          <t>Niveau 2</t>
        </is>
      </c>
      <c r="C9" s="15" t="inlineStr">
        <is>
          <t>Coordination</t>
        </is>
      </c>
      <c r="D9" s="16" t="n">
        <v>46269</v>
      </c>
      <c r="E9" s="15" t="inlineStr">
        <is>
          <t>Contrôler repérage fictif</t>
        </is>
      </c>
      <c r="F9" s="15" t="inlineStr">
        <is>
          <t>Équipe électricité</t>
        </is>
      </c>
      <c r="G9" s="17" t="inlineStr">
        <is>
          <t>Normale</t>
        </is>
      </c>
      <c r="H9" s="16" t="n">
        <v>46277</v>
      </c>
      <c r="I9" s="17" t="inlineStr">
        <is>
          <t>En cours</t>
        </is>
      </c>
      <c r="J9" s="18" t="n">
        <v>35</v>
      </c>
      <c r="K9" s="16" t="n">
        <v>46269</v>
      </c>
      <c r="L9" s="21">
        <f>IF(OR($A9="",$I9="Clôturée",$D9=""),"",IFERROR(IF($K9="",$D9,$K9)+_xlfn.XLOOKUP($G9,'Paramètres'!$A$7:$A$10,'Paramètres'!$B$7:$B$10),""))</f>
        <v/>
      </c>
      <c r="M9" s="15" t="n"/>
      <c r="N9" s="16" t="n"/>
      <c r="O9" s="15" t="inlineStr">
        <is>
          <t>Repérage témoin à vérifier.</t>
        </is>
      </c>
      <c r="P9" s="22">
        <f>IF(OR($A9="",$H9="",$I9="Clôturée"),"",$H9-Paramètres!$B$2)</f>
        <v/>
      </c>
      <c r="Q9" s="22">
        <f>IF(OR($A9="",$H9="",$I9="Clôturée"),"",MAX(0,Paramètres!$B$2-$H9))</f>
        <v/>
      </c>
      <c r="R9" s="7">
        <f>IF($A9="","",IF($I9="Clôturée","Non",IF(OR($F9="",$G9="",$H9=""),"À compléter",IF(AND($L9&lt;&gt;"",Paramètres!$B$2&gt;=$L9),"Oui","Non"))))</f>
        <v/>
      </c>
      <c r="S9" s="7">
        <f>IF($A9="","",IF(AND($I9="Clôturée",OR($M9="",$N9="")),"Clôture incomplète",IF(AND($I9&lt;&gt;"Clôturée",OR($M9&lt;&gt;"",$N9&lt;&gt;"")),"À vérifier","OK")))</f>
        <v/>
      </c>
      <c r="T9" s="16" t="n">
        <v>46271</v>
      </c>
    </row>
    <row r="10" ht="34" customHeight="1">
      <c r="A10" s="14" t="inlineStr">
        <is>
          <t>ACT-DEMO-009</t>
        </is>
      </c>
      <c r="B10" s="15" t="inlineStr">
        <is>
          <t>Couloir test</t>
        </is>
      </c>
      <c r="C10" s="15" t="inlineStr">
        <is>
          <t>Demande interne</t>
        </is>
      </c>
      <c r="D10" s="16" t="n">
        <v>46267</v>
      </c>
      <c r="E10" s="15" t="inlineStr">
        <is>
          <t>Finaliser retouche témoin</t>
        </is>
      </c>
      <c r="F10" s="15" t="inlineStr">
        <is>
          <t>Équipe finitions</t>
        </is>
      </c>
      <c r="G10" s="17" t="inlineStr">
        <is>
          <t>Basse</t>
        </is>
      </c>
      <c r="H10" s="16" t="n">
        <v>46285</v>
      </c>
      <c r="I10" s="17" t="inlineStr">
        <is>
          <t>Clôturée</t>
        </is>
      </c>
      <c r="J10" s="18" t="n">
        <v>100</v>
      </c>
      <c r="K10" s="16" t="n"/>
      <c r="L10" s="19">
        <f>IF(OR($A10="",$I10="Clôturée",$D10=""),"",IFERROR(IF($K10="",$D10,$K10)+_xlfn.XLOOKUP($G10,'Paramètres'!$A$7:$A$10,'Paramètres'!$B$7:$B$10),""))</f>
        <v/>
      </c>
      <c r="M10" s="15" t="n"/>
      <c r="N10" s="16" t="n"/>
      <c r="O10" s="15" t="inlineStr">
        <is>
          <t>Anomalie volontaire : preuve et date de clôture absentes.</t>
        </is>
      </c>
      <c r="P10" s="20">
        <f>IF(OR($A10="",$H10="",$I10="Clôturée"),"",$H10-Paramètres!$B$2)</f>
        <v/>
      </c>
      <c r="Q10" s="20">
        <f>IF(OR($A10="",$H10="",$I10="Clôturée"),"",MAX(0,Paramètres!$B$2-$H10))</f>
        <v/>
      </c>
      <c r="R10" s="9">
        <f>IF($A10="","",IF($I10="Clôturée","Non",IF(OR($F10="",$G10="",$H10=""),"À compléter",IF(AND($L10&lt;&gt;"",Paramètres!$B$2&gt;=$L10),"Oui","Non"))))</f>
        <v/>
      </c>
      <c r="S10" s="9">
        <f>IF($A10="","",IF(AND($I10="Clôturée",OR($M10="",$N10="")),"Clôture incomplète",IF(AND($I10&lt;&gt;"Clôturée",OR($M10&lt;&gt;"",$N10&lt;&gt;"")),"À vérifier","OK")))</f>
        <v/>
      </c>
      <c r="T10" s="16" t="n">
        <v>46271</v>
      </c>
    </row>
    <row r="11" ht="34" customHeight="1">
      <c r="A11" s="14" t="inlineStr">
        <is>
          <t>ACT-DEMO-010</t>
        </is>
      </c>
      <c r="B11" s="15" t="inlineStr">
        <is>
          <t>Zone D</t>
        </is>
      </c>
      <c r="C11" s="15" t="inlineStr">
        <is>
          <t>Réunion chantier</t>
        </is>
      </c>
      <c r="D11" s="16" t="n">
        <v>46271</v>
      </c>
      <c r="E11" s="15" t="inlineStr">
        <is>
          <t>Confirmer accès intervention</t>
        </is>
      </c>
      <c r="F11" s="15" t="inlineStr">
        <is>
          <t>Équipe plomberie</t>
        </is>
      </c>
      <c r="G11" s="17" t="inlineStr">
        <is>
          <t>Urgente</t>
        </is>
      </c>
      <c r="H11" s="16" t="n">
        <v>46272</v>
      </c>
      <c r="I11" s="17" t="inlineStr">
        <is>
          <t>À lancer</t>
        </is>
      </c>
      <c r="J11" s="18" t="n">
        <v>0</v>
      </c>
      <c r="K11" s="16" t="n"/>
      <c r="L11" s="21">
        <f>IF(OR($A11="",$I11="Clôturée",$D11=""),"",IFERROR(IF($K11="",$D11,$K11)+_xlfn.XLOOKUP($G11,'Paramètres'!$A$7:$A$10,'Paramètres'!$B$7:$B$10),""))</f>
        <v/>
      </c>
      <c r="M11" s="15" t="n"/>
      <c r="N11" s="16" t="n"/>
      <c r="O11" s="15" t="inlineStr">
        <is>
          <t>Accès d’intervention fictif à confirmer.</t>
        </is>
      </c>
      <c r="P11" s="22">
        <f>IF(OR($A11="",$H11="",$I11="Clôturée"),"",$H11-Paramètres!$B$2)</f>
        <v/>
      </c>
      <c r="Q11" s="22">
        <f>IF(OR($A11="",$H11="",$I11="Clôturée"),"",MAX(0,Paramètres!$B$2-$H11))</f>
        <v/>
      </c>
      <c r="R11" s="7">
        <f>IF($A11="","",IF($I11="Clôturée","Non",IF(OR($F11="",$G11="",$H11=""),"À compléter",IF(AND($L11&lt;&gt;"",Paramètres!$B$2&gt;=$L11),"Oui","Non"))))</f>
        <v/>
      </c>
      <c r="S11" s="7">
        <f>IF($A11="","",IF(AND($I11="Clôturée",OR($M11="",$N11="")),"Clôture incomplète",IF(AND($I11&lt;&gt;"Clôturée",OR($M11&lt;&gt;"",$N11&lt;&gt;"")),"À vérifier","OK")))</f>
        <v/>
      </c>
      <c r="T11" s="16" t="n">
        <v>46271</v>
      </c>
    </row>
    <row r="12" ht="34" customHeight="1">
      <c r="A12" s="14" t="n"/>
      <c r="B12" s="15" t="n"/>
      <c r="C12" s="15" t="n"/>
      <c r="D12" s="16" t="n"/>
      <c r="E12" s="15" t="n"/>
      <c r="F12" s="15" t="n"/>
      <c r="G12" s="17" t="n"/>
      <c r="H12" s="16" t="n"/>
      <c r="I12" s="17" t="n"/>
      <c r="J12" s="18" t="n"/>
      <c r="K12" s="16" t="n"/>
      <c r="L12" s="19">
        <f>IF(OR($A12="",$I12="Clôturée",$D12=""),"",IFERROR(IF($K12="",$D12,$K12)+_xlfn.XLOOKUP($G12,'Paramètres'!$A$7:$A$10,'Paramètres'!$B$7:$B$10),""))</f>
        <v/>
      </c>
      <c r="M12" s="15" t="n"/>
      <c r="N12" s="16" t="n"/>
      <c r="O12" s="15" t="n"/>
      <c r="P12" s="20">
        <f>IF(OR($A12="",$H12="",$I12="Clôturée"),"",$H12-Paramètres!$B$2)</f>
        <v/>
      </c>
      <c r="Q12" s="20">
        <f>IF(OR($A12="",$H12="",$I12="Clôturée"),"",MAX(0,Paramètres!$B$2-$H12))</f>
        <v/>
      </c>
      <c r="R12" s="9">
        <f>IF($A12="","",IF($I12="Clôturée","Non",IF(OR($F12="",$G12="",$H12=""),"À compléter",IF(AND($L12&lt;&gt;"",Paramètres!$B$2&gt;=$L12),"Oui","Non"))))</f>
        <v/>
      </c>
      <c r="S12" s="9">
        <f>IF($A12="","",IF(AND($I12="Clôturée",OR($M12="",$N12="")),"Clôture incomplète",IF(AND($I12&lt;&gt;"Clôturée",OR($M12&lt;&gt;"",$N12&lt;&gt;"")),"À vérifier","OK")))</f>
        <v/>
      </c>
      <c r="T12" s="16" t="n"/>
    </row>
    <row r="13" ht="34" customHeight="1">
      <c r="A13" s="14" t="n"/>
      <c r="B13" s="15" t="n"/>
      <c r="C13" s="15" t="n"/>
      <c r="D13" s="16" t="n"/>
      <c r="E13" s="15" t="n"/>
      <c r="F13" s="15" t="n"/>
      <c r="G13" s="17" t="n"/>
      <c r="H13" s="16" t="n"/>
      <c r="I13" s="17" t="n"/>
      <c r="J13" s="18" t="n"/>
      <c r="K13" s="16" t="n"/>
      <c r="L13" s="21">
        <f>IF(OR($A13="",$I13="Clôturée",$D13=""),"",IFERROR(IF($K13="",$D13,$K13)+_xlfn.XLOOKUP($G13,'Paramètres'!$A$7:$A$10,'Paramètres'!$B$7:$B$10),""))</f>
        <v/>
      </c>
      <c r="M13" s="15" t="n"/>
      <c r="N13" s="16" t="n"/>
      <c r="O13" s="15" t="n"/>
      <c r="P13" s="22">
        <f>IF(OR($A13="",$H13="",$I13="Clôturée"),"",$H13-Paramètres!$B$2)</f>
        <v/>
      </c>
      <c r="Q13" s="22">
        <f>IF(OR($A13="",$H13="",$I13="Clôturée"),"",MAX(0,Paramètres!$B$2-$H13))</f>
        <v/>
      </c>
      <c r="R13" s="7">
        <f>IF($A13="","",IF($I13="Clôturée","Non",IF(OR($F13="",$G13="",$H13=""),"À compléter",IF(AND($L13&lt;&gt;"",Paramètres!$B$2&gt;=$L13),"Oui","Non"))))</f>
        <v/>
      </c>
      <c r="S13" s="7">
        <f>IF($A13="","",IF(AND($I13="Clôturée",OR($M13="",$N13="")),"Clôture incomplète",IF(AND($I13&lt;&gt;"Clôturée",OR($M13&lt;&gt;"",$N13&lt;&gt;"")),"À vérifier","OK")))</f>
        <v/>
      </c>
      <c r="T13" s="16" t="n"/>
    </row>
    <row r="14" ht="34" customHeight="1">
      <c r="A14" s="14" t="n"/>
      <c r="B14" s="15" t="n"/>
      <c r="C14" s="15" t="n"/>
      <c r="D14" s="16" t="n"/>
      <c r="E14" s="15" t="n"/>
      <c r="F14" s="15" t="n"/>
      <c r="G14" s="17" t="n"/>
      <c r="H14" s="16" t="n"/>
      <c r="I14" s="17" t="n"/>
      <c r="J14" s="18" t="n"/>
      <c r="K14" s="16" t="n"/>
      <c r="L14" s="19">
        <f>IF(OR($A14="",$I14="Clôturée",$D14=""),"",IFERROR(IF($K14="",$D14,$K14)+_xlfn.XLOOKUP($G14,'Paramètres'!$A$7:$A$10,'Paramètres'!$B$7:$B$10),""))</f>
        <v/>
      </c>
      <c r="M14" s="15" t="n"/>
      <c r="N14" s="16" t="n"/>
      <c r="O14" s="15" t="n"/>
      <c r="P14" s="20">
        <f>IF(OR($A14="",$H14="",$I14="Clôturée"),"",$H14-Paramètres!$B$2)</f>
        <v/>
      </c>
      <c r="Q14" s="20">
        <f>IF(OR($A14="",$H14="",$I14="Clôturée"),"",MAX(0,Paramètres!$B$2-$H14))</f>
        <v/>
      </c>
      <c r="R14" s="9">
        <f>IF($A14="","",IF($I14="Clôturée","Non",IF(OR($F14="",$G14="",$H14=""),"À compléter",IF(AND($L14&lt;&gt;"",Paramètres!$B$2&gt;=$L14),"Oui","Non"))))</f>
        <v/>
      </c>
      <c r="S14" s="9">
        <f>IF($A14="","",IF(AND($I14="Clôturée",OR($M14="",$N14="")),"Clôture incomplète",IF(AND($I14&lt;&gt;"Clôturée",OR($M14&lt;&gt;"",$N14&lt;&gt;"")),"À vérifier","OK")))</f>
        <v/>
      </c>
      <c r="T14" s="16" t="n"/>
    </row>
    <row r="15" ht="34" customHeight="1">
      <c r="A15" s="14" t="n"/>
      <c r="B15" s="15" t="n"/>
      <c r="C15" s="15" t="n"/>
      <c r="D15" s="16" t="n"/>
      <c r="E15" s="15" t="n"/>
      <c r="F15" s="15" t="n"/>
      <c r="G15" s="17" t="n"/>
      <c r="H15" s="16" t="n"/>
      <c r="I15" s="17" t="n"/>
      <c r="J15" s="18" t="n"/>
      <c r="K15" s="16" t="n"/>
      <c r="L15" s="21">
        <f>IF(OR($A15="",$I15="Clôturée",$D15=""),"",IFERROR(IF($K15="",$D15,$K15)+_xlfn.XLOOKUP($G15,'Paramètres'!$A$7:$A$10,'Paramètres'!$B$7:$B$10),""))</f>
        <v/>
      </c>
      <c r="M15" s="15" t="n"/>
      <c r="N15" s="16" t="n"/>
      <c r="O15" s="15" t="n"/>
      <c r="P15" s="22">
        <f>IF(OR($A15="",$H15="",$I15="Clôturée"),"",$H15-Paramètres!$B$2)</f>
        <v/>
      </c>
      <c r="Q15" s="22">
        <f>IF(OR($A15="",$H15="",$I15="Clôturée"),"",MAX(0,Paramètres!$B$2-$H15))</f>
        <v/>
      </c>
      <c r="R15" s="7">
        <f>IF($A15="","",IF($I15="Clôturée","Non",IF(OR($F15="",$G15="",$H15=""),"À compléter",IF(AND($L15&lt;&gt;"",Paramètres!$B$2&gt;=$L15),"Oui","Non"))))</f>
        <v/>
      </c>
      <c r="S15" s="7">
        <f>IF($A15="","",IF(AND($I15="Clôturée",OR($M15="",$N15="")),"Clôture incomplète",IF(AND($I15&lt;&gt;"Clôturée",OR($M15&lt;&gt;"",$N15&lt;&gt;"")),"À vérifier","OK")))</f>
        <v/>
      </c>
      <c r="T15" s="16" t="n"/>
    </row>
    <row r="16" ht="34" customHeight="1">
      <c r="A16" s="14" t="n"/>
      <c r="B16" s="15" t="n"/>
      <c r="C16" s="15" t="n"/>
      <c r="D16" s="16" t="n"/>
      <c r="E16" s="15" t="n"/>
      <c r="F16" s="15" t="n"/>
      <c r="G16" s="17" t="n"/>
      <c r="H16" s="16" t="n"/>
      <c r="I16" s="17" t="n"/>
      <c r="J16" s="18" t="n"/>
      <c r="K16" s="16" t="n"/>
      <c r="L16" s="19">
        <f>IF(OR($A16="",$I16="Clôturée",$D16=""),"",IFERROR(IF($K16="",$D16,$K16)+_xlfn.XLOOKUP($G16,'Paramètres'!$A$7:$A$10,'Paramètres'!$B$7:$B$10),""))</f>
        <v/>
      </c>
      <c r="M16" s="15" t="n"/>
      <c r="N16" s="16" t="n"/>
      <c r="O16" s="15" t="n"/>
      <c r="P16" s="20">
        <f>IF(OR($A16="",$H16="",$I16="Clôturée"),"",$H16-Paramètres!$B$2)</f>
        <v/>
      </c>
      <c r="Q16" s="20">
        <f>IF(OR($A16="",$H16="",$I16="Clôturée"),"",MAX(0,Paramètres!$B$2-$H16))</f>
        <v/>
      </c>
      <c r="R16" s="9">
        <f>IF($A16="","",IF($I16="Clôturée","Non",IF(OR($F16="",$G16="",$H16=""),"À compléter",IF(AND($L16&lt;&gt;"",Paramètres!$B$2&gt;=$L16),"Oui","Non"))))</f>
        <v/>
      </c>
      <c r="S16" s="9">
        <f>IF($A16="","",IF(AND($I16="Clôturée",OR($M16="",$N16="")),"Clôture incomplète",IF(AND($I16&lt;&gt;"Clôturée",OR($M16&lt;&gt;"",$N16&lt;&gt;"")),"À vérifier","OK")))</f>
        <v/>
      </c>
      <c r="T16" s="16" t="n"/>
    </row>
    <row r="17" ht="34" customHeight="1">
      <c r="A17" s="14" t="n"/>
      <c r="B17" s="15" t="n"/>
      <c r="C17" s="15" t="n"/>
      <c r="D17" s="16" t="n"/>
      <c r="E17" s="15" t="n"/>
      <c r="F17" s="15" t="n"/>
      <c r="G17" s="17" t="n"/>
      <c r="H17" s="16" t="n"/>
      <c r="I17" s="17" t="n"/>
      <c r="J17" s="18" t="n"/>
      <c r="K17" s="16" t="n"/>
      <c r="L17" s="21">
        <f>IF(OR($A17="",$I17="Clôturée",$D17=""),"",IFERROR(IF($K17="",$D17,$K17)+_xlfn.XLOOKUP($G17,'Paramètres'!$A$7:$A$10,'Paramètres'!$B$7:$B$10),""))</f>
        <v/>
      </c>
      <c r="M17" s="15" t="n"/>
      <c r="N17" s="16" t="n"/>
      <c r="O17" s="15" t="n"/>
      <c r="P17" s="22">
        <f>IF(OR($A17="",$H17="",$I17="Clôturée"),"",$H17-Paramètres!$B$2)</f>
        <v/>
      </c>
      <c r="Q17" s="22">
        <f>IF(OR($A17="",$H17="",$I17="Clôturée"),"",MAX(0,Paramètres!$B$2-$H17))</f>
        <v/>
      </c>
      <c r="R17" s="7">
        <f>IF($A17="","",IF($I17="Clôturée","Non",IF(OR($F17="",$G17="",$H17=""),"À compléter",IF(AND($L17&lt;&gt;"",Paramètres!$B$2&gt;=$L17),"Oui","Non"))))</f>
        <v/>
      </c>
      <c r="S17" s="7">
        <f>IF($A17="","",IF(AND($I17="Clôturée",OR($M17="",$N17="")),"Clôture incomplète",IF(AND($I17&lt;&gt;"Clôturée",OR($M17&lt;&gt;"",$N17&lt;&gt;"")),"À vérifier","OK")))</f>
        <v/>
      </c>
      <c r="T17" s="16" t="n"/>
    </row>
    <row r="18" ht="34" customHeight="1">
      <c r="A18" s="14" t="n"/>
      <c r="B18" s="15" t="n"/>
      <c r="C18" s="15" t="n"/>
      <c r="D18" s="16" t="n"/>
      <c r="E18" s="15" t="n"/>
      <c r="F18" s="15" t="n"/>
      <c r="G18" s="17" t="n"/>
      <c r="H18" s="16" t="n"/>
      <c r="I18" s="17" t="n"/>
      <c r="J18" s="18" t="n"/>
      <c r="K18" s="16" t="n"/>
      <c r="L18" s="19">
        <f>IF(OR($A18="",$I18="Clôturée",$D18=""),"",IFERROR(IF($K18="",$D18,$K18)+_xlfn.XLOOKUP($G18,'Paramètres'!$A$7:$A$10,'Paramètres'!$B$7:$B$10),""))</f>
        <v/>
      </c>
      <c r="M18" s="15" t="n"/>
      <c r="N18" s="16" t="n"/>
      <c r="O18" s="15" t="n"/>
      <c r="P18" s="20">
        <f>IF(OR($A18="",$H18="",$I18="Clôturée"),"",$H18-Paramètres!$B$2)</f>
        <v/>
      </c>
      <c r="Q18" s="20">
        <f>IF(OR($A18="",$H18="",$I18="Clôturée"),"",MAX(0,Paramètres!$B$2-$H18))</f>
        <v/>
      </c>
      <c r="R18" s="9">
        <f>IF($A18="","",IF($I18="Clôturée","Non",IF(OR($F18="",$G18="",$H18=""),"À compléter",IF(AND($L18&lt;&gt;"",Paramètres!$B$2&gt;=$L18),"Oui","Non"))))</f>
        <v/>
      </c>
      <c r="S18" s="9">
        <f>IF($A18="","",IF(AND($I18="Clôturée",OR($M18="",$N18="")),"Clôture incomplète",IF(AND($I18&lt;&gt;"Clôturée",OR($M18&lt;&gt;"",$N18&lt;&gt;"")),"À vérifier","OK")))</f>
        <v/>
      </c>
      <c r="T18" s="16" t="n"/>
    </row>
    <row r="19" ht="34" customHeight="1">
      <c r="A19" s="14" t="n"/>
      <c r="B19" s="15" t="n"/>
      <c r="C19" s="15" t="n"/>
      <c r="D19" s="16" t="n"/>
      <c r="E19" s="15" t="n"/>
      <c r="F19" s="15" t="n"/>
      <c r="G19" s="17" t="n"/>
      <c r="H19" s="16" t="n"/>
      <c r="I19" s="17" t="n"/>
      <c r="J19" s="18" t="n"/>
      <c r="K19" s="16" t="n"/>
      <c r="L19" s="21">
        <f>IF(OR($A19="",$I19="Clôturée",$D19=""),"",IFERROR(IF($K19="",$D19,$K19)+_xlfn.XLOOKUP($G19,'Paramètres'!$A$7:$A$10,'Paramètres'!$B$7:$B$10),""))</f>
        <v/>
      </c>
      <c r="M19" s="15" t="n"/>
      <c r="N19" s="16" t="n"/>
      <c r="O19" s="15" t="n"/>
      <c r="P19" s="22">
        <f>IF(OR($A19="",$H19="",$I19="Clôturée"),"",$H19-Paramètres!$B$2)</f>
        <v/>
      </c>
      <c r="Q19" s="22">
        <f>IF(OR($A19="",$H19="",$I19="Clôturée"),"",MAX(0,Paramètres!$B$2-$H19))</f>
        <v/>
      </c>
      <c r="R19" s="7">
        <f>IF($A19="","",IF($I19="Clôturée","Non",IF(OR($F19="",$G19="",$H19=""),"À compléter",IF(AND($L19&lt;&gt;"",Paramètres!$B$2&gt;=$L19),"Oui","Non"))))</f>
        <v/>
      </c>
      <c r="S19" s="7">
        <f>IF($A19="","",IF(AND($I19="Clôturée",OR($M19="",$N19="")),"Clôture incomplète",IF(AND($I19&lt;&gt;"Clôturée",OR($M19&lt;&gt;"",$N19&lt;&gt;"")),"À vérifier","OK")))</f>
        <v/>
      </c>
      <c r="T19" s="16" t="n"/>
    </row>
    <row r="20" ht="34" customHeight="1">
      <c r="A20" s="14" t="n"/>
      <c r="B20" s="15" t="n"/>
      <c r="C20" s="15" t="n"/>
      <c r="D20" s="16" t="n"/>
      <c r="E20" s="15" t="n"/>
      <c r="F20" s="15" t="n"/>
      <c r="G20" s="17" t="n"/>
      <c r="H20" s="16" t="n"/>
      <c r="I20" s="17" t="n"/>
      <c r="J20" s="18" t="n"/>
      <c r="K20" s="16" t="n"/>
      <c r="L20" s="19">
        <f>IF(OR($A20="",$I20="Clôturée",$D20=""),"",IFERROR(IF($K20="",$D20,$K20)+_xlfn.XLOOKUP($G20,'Paramètres'!$A$7:$A$10,'Paramètres'!$B$7:$B$10),""))</f>
        <v/>
      </c>
      <c r="M20" s="15" t="n"/>
      <c r="N20" s="16" t="n"/>
      <c r="O20" s="15" t="n"/>
      <c r="P20" s="20">
        <f>IF(OR($A20="",$H20="",$I20="Clôturée"),"",$H20-Paramètres!$B$2)</f>
        <v/>
      </c>
      <c r="Q20" s="20">
        <f>IF(OR($A20="",$H20="",$I20="Clôturée"),"",MAX(0,Paramètres!$B$2-$H20))</f>
        <v/>
      </c>
      <c r="R20" s="9">
        <f>IF($A20="","",IF($I20="Clôturée","Non",IF(OR($F20="",$G20="",$H20=""),"À compléter",IF(AND($L20&lt;&gt;"",Paramètres!$B$2&gt;=$L20),"Oui","Non"))))</f>
        <v/>
      </c>
      <c r="S20" s="9">
        <f>IF($A20="","",IF(AND($I20="Clôturée",OR($M20="",$N20="")),"Clôture incomplète",IF(AND($I20&lt;&gt;"Clôturée",OR($M20&lt;&gt;"",$N20&lt;&gt;"")),"À vérifier","OK")))</f>
        <v/>
      </c>
      <c r="T20" s="16" t="n"/>
    </row>
    <row r="21" ht="34" customHeight="1">
      <c r="A21" s="14" t="n"/>
      <c r="B21" s="15" t="n"/>
      <c r="C21" s="15" t="n"/>
      <c r="D21" s="16" t="n"/>
      <c r="E21" s="15" t="n"/>
      <c r="F21" s="15" t="n"/>
      <c r="G21" s="17" t="n"/>
      <c r="H21" s="16" t="n"/>
      <c r="I21" s="17" t="n"/>
      <c r="J21" s="18" t="n"/>
      <c r="K21" s="16" t="n"/>
      <c r="L21" s="21">
        <f>IF(OR($A21="",$I21="Clôturée",$D21=""),"",IFERROR(IF($K21="",$D21,$K21)+_xlfn.XLOOKUP($G21,'Paramètres'!$A$7:$A$10,'Paramètres'!$B$7:$B$10),""))</f>
        <v/>
      </c>
      <c r="M21" s="15" t="n"/>
      <c r="N21" s="16" t="n"/>
      <c r="O21" s="15" t="n"/>
      <c r="P21" s="22">
        <f>IF(OR($A21="",$H21="",$I21="Clôturée"),"",$H21-Paramètres!$B$2)</f>
        <v/>
      </c>
      <c r="Q21" s="22">
        <f>IF(OR($A21="",$H21="",$I21="Clôturée"),"",MAX(0,Paramètres!$B$2-$H21))</f>
        <v/>
      </c>
      <c r="R21" s="7">
        <f>IF($A21="","",IF($I21="Clôturée","Non",IF(OR($F21="",$G21="",$H21=""),"À compléter",IF(AND($L21&lt;&gt;"",Paramètres!$B$2&gt;=$L21),"Oui","Non"))))</f>
        <v/>
      </c>
      <c r="S21" s="7">
        <f>IF($A21="","",IF(AND($I21="Clôturée",OR($M21="",$N21="")),"Clôture incomplète",IF(AND($I21&lt;&gt;"Clôturée",OR($M21&lt;&gt;"",$N21&lt;&gt;"")),"À vérifier","OK")))</f>
        <v/>
      </c>
      <c r="T21" s="16" t="n"/>
    </row>
    <row r="22" ht="34" customHeight="1">
      <c r="A22" s="14" t="n"/>
      <c r="B22" s="15" t="n"/>
      <c r="C22" s="15" t="n"/>
      <c r="D22" s="16" t="n"/>
      <c r="E22" s="15" t="n"/>
      <c r="F22" s="15" t="n"/>
      <c r="G22" s="17" t="n"/>
      <c r="H22" s="16" t="n"/>
      <c r="I22" s="17" t="n"/>
      <c r="J22" s="18" t="n"/>
      <c r="K22" s="16" t="n"/>
      <c r="L22" s="19">
        <f>IF(OR($A22="",$I22="Clôturée",$D22=""),"",IFERROR(IF($K22="",$D22,$K22)+_xlfn.XLOOKUP($G22,'Paramètres'!$A$7:$A$10,'Paramètres'!$B$7:$B$10),""))</f>
        <v/>
      </c>
      <c r="M22" s="15" t="n"/>
      <c r="N22" s="16" t="n"/>
      <c r="O22" s="15" t="n"/>
      <c r="P22" s="20">
        <f>IF(OR($A22="",$H22="",$I22="Clôturée"),"",$H22-Paramètres!$B$2)</f>
        <v/>
      </c>
      <c r="Q22" s="20">
        <f>IF(OR($A22="",$H22="",$I22="Clôturée"),"",MAX(0,Paramètres!$B$2-$H22))</f>
        <v/>
      </c>
      <c r="R22" s="9">
        <f>IF($A22="","",IF($I22="Clôturée","Non",IF(OR($F22="",$G22="",$H22=""),"À compléter",IF(AND($L22&lt;&gt;"",Paramètres!$B$2&gt;=$L22),"Oui","Non"))))</f>
        <v/>
      </c>
      <c r="S22" s="9">
        <f>IF($A22="","",IF(AND($I22="Clôturée",OR($M22="",$N22="")),"Clôture incomplète",IF(AND($I22&lt;&gt;"Clôturée",OR($M22&lt;&gt;"",$N22&lt;&gt;"")),"À vérifier","OK")))</f>
        <v/>
      </c>
      <c r="T22" s="16" t="n"/>
    </row>
    <row r="23" ht="34" customHeight="1">
      <c r="A23" s="14" t="n"/>
      <c r="B23" s="15" t="n"/>
      <c r="C23" s="15" t="n"/>
      <c r="D23" s="16" t="n"/>
      <c r="E23" s="15" t="n"/>
      <c r="F23" s="15" t="n"/>
      <c r="G23" s="17" t="n"/>
      <c r="H23" s="16" t="n"/>
      <c r="I23" s="17" t="n"/>
      <c r="J23" s="18" t="n"/>
      <c r="K23" s="16" t="n"/>
      <c r="L23" s="21">
        <f>IF(OR($A23="",$I23="Clôturée",$D23=""),"",IFERROR(IF($K23="",$D23,$K23)+_xlfn.XLOOKUP($G23,'Paramètres'!$A$7:$A$10,'Paramètres'!$B$7:$B$10),""))</f>
        <v/>
      </c>
      <c r="M23" s="15" t="n"/>
      <c r="N23" s="16" t="n"/>
      <c r="O23" s="15" t="n"/>
      <c r="P23" s="22">
        <f>IF(OR($A23="",$H23="",$I23="Clôturée"),"",$H23-Paramètres!$B$2)</f>
        <v/>
      </c>
      <c r="Q23" s="22">
        <f>IF(OR($A23="",$H23="",$I23="Clôturée"),"",MAX(0,Paramètres!$B$2-$H23))</f>
        <v/>
      </c>
      <c r="R23" s="7">
        <f>IF($A23="","",IF($I23="Clôturée","Non",IF(OR($F23="",$G23="",$H23=""),"À compléter",IF(AND($L23&lt;&gt;"",Paramètres!$B$2&gt;=$L23),"Oui","Non"))))</f>
        <v/>
      </c>
      <c r="S23" s="7">
        <f>IF($A23="","",IF(AND($I23="Clôturée",OR($M23="",$N23="")),"Clôture incomplète",IF(AND($I23&lt;&gt;"Clôturée",OR($M23&lt;&gt;"",$N23&lt;&gt;"")),"À vérifier","OK")))</f>
        <v/>
      </c>
      <c r="T23" s="16" t="n"/>
    </row>
    <row r="24" ht="34" customHeight="1">
      <c r="A24" s="14" t="n"/>
      <c r="B24" s="15" t="n"/>
      <c r="C24" s="15" t="n"/>
      <c r="D24" s="16" t="n"/>
      <c r="E24" s="15" t="n"/>
      <c r="F24" s="15" t="n"/>
      <c r="G24" s="17" t="n"/>
      <c r="H24" s="16" t="n"/>
      <c r="I24" s="17" t="n"/>
      <c r="J24" s="18" t="n"/>
      <c r="K24" s="16" t="n"/>
      <c r="L24" s="19">
        <f>IF(OR($A24="",$I24="Clôturée",$D24=""),"",IFERROR(IF($K24="",$D24,$K24)+_xlfn.XLOOKUP($G24,'Paramètres'!$A$7:$A$10,'Paramètres'!$B$7:$B$10),""))</f>
        <v/>
      </c>
      <c r="M24" s="15" t="n"/>
      <c r="N24" s="16" t="n"/>
      <c r="O24" s="15" t="n"/>
      <c r="P24" s="20">
        <f>IF(OR($A24="",$H24="",$I24="Clôturée"),"",$H24-Paramètres!$B$2)</f>
        <v/>
      </c>
      <c r="Q24" s="20">
        <f>IF(OR($A24="",$H24="",$I24="Clôturée"),"",MAX(0,Paramètres!$B$2-$H24))</f>
        <v/>
      </c>
      <c r="R24" s="9">
        <f>IF($A24="","",IF($I24="Clôturée","Non",IF(OR($F24="",$G24="",$H24=""),"À compléter",IF(AND($L24&lt;&gt;"",Paramètres!$B$2&gt;=$L24),"Oui","Non"))))</f>
        <v/>
      </c>
      <c r="S24" s="9">
        <f>IF($A24="","",IF(AND($I24="Clôturée",OR($M24="",$N24="")),"Clôture incomplète",IF(AND($I24&lt;&gt;"Clôturée",OR($M24&lt;&gt;"",$N24&lt;&gt;"")),"À vérifier","OK")))</f>
        <v/>
      </c>
      <c r="T24" s="16" t="n"/>
    </row>
    <row r="25" ht="34" customHeight="1">
      <c r="A25" s="14" t="n"/>
      <c r="B25" s="15" t="n"/>
      <c r="C25" s="15" t="n"/>
      <c r="D25" s="16" t="n"/>
      <c r="E25" s="15" t="n"/>
      <c r="F25" s="15" t="n"/>
      <c r="G25" s="17" t="n"/>
      <c r="H25" s="16" t="n"/>
      <c r="I25" s="17" t="n"/>
      <c r="J25" s="18" t="n"/>
      <c r="K25" s="16" t="n"/>
      <c r="L25" s="21">
        <f>IF(OR($A25="",$I25="Clôturée",$D25=""),"",IFERROR(IF($K25="",$D25,$K25)+_xlfn.XLOOKUP($G25,'Paramètres'!$A$7:$A$10,'Paramètres'!$B$7:$B$10),""))</f>
        <v/>
      </c>
      <c r="M25" s="15" t="n"/>
      <c r="N25" s="16" t="n"/>
      <c r="O25" s="15" t="n"/>
      <c r="P25" s="22">
        <f>IF(OR($A25="",$H25="",$I25="Clôturée"),"",$H25-Paramètres!$B$2)</f>
        <v/>
      </c>
      <c r="Q25" s="22">
        <f>IF(OR($A25="",$H25="",$I25="Clôturée"),"",MAX(0,Paramètres!$B$2-$H25))</f>
        <v/>
      </c>
      <c r="R25" s="7">
        <f>IF($A25="","",IF($I25="Clôturée","Non",IF(OR($F25="",$G25="",$H25=""),"À compléter",IF(AND($L25&lt;&gt;"",Paramètres!$B$2&gt;=$L25),"Oui","Non"))))</f>
        <v/>
      </c>
      <c r="S25" s="7">
        <f>IF($A25="","",IF(AND($I25="Clôturée",OR($M25="",$N25="")),"Clôture incomplète",IF(AND($I25&lt;&gt;"Clôturée",OR($M25&lt;&gt;"",$N25&lt;&gt;"")),"À vérifier","OK")))</f>
        <v/>
      </c>
      <c r="T25" s="16" t="n"/>
    </row>
    <row r="26" ht="34" customHeight="1">
      <c r="A26" s="14" t="n"/>
      <c r="B26" s="15" t="n"/>
      <c r="C26" s="15" t="n"/>
      <c r="D26" s="16" t="n"/>
      <c r="E26" s="15" t="n"/>
      <c r="F26" s="15" t="n"/>
      <c r="G26" s="17" t="n"/>
      <c r="H26" s="16" t="n"/>
      <c r="I26" s="17" t="n"/>
      <c r="J26" s="18" t="n"/>
      <c r="K26" s="16" t="n"/>
      <c r="L26" s="19">
        <f>IF(OR($A26="",$I26="Clôturée",$D26=""),"",IFERROR(IF($K26="",$D26,$K26)+_xlfn.XLOOKUP($G26,'Paramètres'!$A$7:$A$10,'Paramètres'!$B$7:$B$10),""))</f>
        <v/>
      </c>
      <c r="M26" s="15" t="n"/>
      <c r="N26" s="16" t="n"/>
      <c r="O26" s="15" t="n"/>
      <c r="P26" s="20">
        <f>IF(OR($A26="",$H26="",$I26="Clôturée"),"",$H26-Paramètres!$B$2)</f>
        <v/>
      </c>
      <c r="Q26" s="20">
        <f>IF(OR($A26="",$H26="",$I26="Clôturée"),"",MAX(0,Paramètres!$B$2-$H26))</f>
        <v/>
      </c>
      <c r="R26" s="9">
        <f>IF($A26="","",IF($I26="Clôturée","Non",IF(OR($F26="",$G26="",$H26=""),"À compléter",IF(AND($L26&lt;&gt;"",Paramètres!$B$2&gt;=$L26),"Oui","Non"))))</f>
        <v/>
      </c>
      <c r="S26" s="9">
        <f>IF($A26="","",IF(AND($I26="Clôturée",OR($M26="",$N26="")),"Clôture incomplète",IF(AND($I26&lt;&gt;"Clôturée",OR($M26&lt;&gt;"",$N26&lt;&gt;"")),"À vérifier","OK")))</f>
        <v/>
      </c>
      <c r="T26" s="16" t="n"/>
    </row>
    <row r="27" ht="34" customHeight="1">
      <c r="A27" s="14" t="n"/>
      <c r="B27" s="15" t="n"/>
      <c r="C27" s="15" t="n"/>
      <c r="D27" s="16" t="n"/>
      <c r="E27" s="15" t="n"/>
      <c r="F27" s="15" t="n"/>
      <c r="G27" s="17" t="n"/>
      <c r="H27" s="16" t="n"/>
      <c r="I27" s="17" t="n"/>
      <c r="J27" s="18" t="n"/>
      <c r="K27" s="16" t="n"/>
      <c r="L27" s="21">
        <f>IF(OR($A27="",$I27="Clôturée",$D27=""),"",IFERROR(IF($K27="",$D27,$K27)+_xlfn.XLOOKUP($G27,'Paramètres'!$A$7:$A$10,'Paramètres'!$B$7:$B$10),""))</f>
        <v/>
      </c>
      <c r="M27" s="15" t="n"/>
      <c r="N27" s="16" t="n"/>
      <c r="O27" s="15" t="n"/>
      <c r="P27" s="22">
        <f>IF(OR($A27="",$H27="",$I27="Clôturée"),"",$H27-Paramètres!$B$2)</f>
        <v/>
      </c>
      <c r="Q27" s="22">
        <f>IF(OR($A27="",$H27="",$I27="Clôturée"),"",MAX(0,Paramètres!$B$2-$H27))</f>
        <v/>
      </c>
      <c r="R27" s="7">
        <f>IF($A27="","",IF($I27="Clôturée","Non",IF(OR($F27="",$G27="",$H27=""),"À compléter",IF(AND($L27&lt;&gt;"",Paramètres!$B$2&gt;=$L27),"Oui","Non"))))</f>
        <v/>
      </c>
      <c r="S27" s="7">
        <f>IF($A27="","",IF(AND($I27="Clôturée",OR($M27="",$N27="")),"Clôture incomplète",IF(AND($I27&lt;&gt;"Clôturée",OR($M27&lt;&gt;"",$N27&lt;&gt;"")),"À vérifier","OK")))</f>
        <v/>
      </c>
      <c r="T27" s="16" t="n"/>
    </row>
    <row r="28" ht="34" customHeight="1">
      <c r="A28" s="14" t="n"/>
      <c r="B28" s="15" t="n"/>
      <c r="C28" s="15" t="n"/>
      <c r="D28" s="16" t="n"/>
      <c r="E28" s="15" t="n"/>
      <c r="F28" s="15" t="n"/>
      <c r="G28" s="17" t="n"/>
      <c r="H28" s="16" t="n"/>
      <c r="I28" s="17" t="n"/>
      <c r="J28" s="18" t="n"/>
      <c r="K28" s="16" t="n"/>
      <c r="L28" s="19">
        <f>IF(OR($A28="",$I28="Clôturée",$D28=""),"",IFERROR(IF($K28="",$D28,$K28)+_xlfn.XLOOKUP($G28,'Paramètres'!$A$7:$A$10,'Paramètres'!$B$7:$B$10),""))</f>
        <v/>
      </c>
      <c r="M28" s="15" t="n"/>
      <c r="N28" s="16" t="n"/>
      <c r="O28" s="15" t="n"/>
      <c r="P28" s="20">
        <f>IF(OR($A28="",$H28="",$I28="Clôturée"),"",$H28-Paramètres!$B$2)</f>
        <v/>
      </c>
      <c r="Q28" s="20">
        <f>IF(OR($A28="",$H28="",$I28="Clôturée"),"",MAX(0,Paramètres!$B$2-$H28))</f>
        <v/>
      </c>
      <c r="R28" s="9">
        <f>IF($A28="","",IF($I28="Clôturée","Non",IF(OR($F28="",$G28="",$H28=""),"À compléter",IF(AND($L28&lt;&gt;"",Paramètres!$B$2&gt;=$L28),"Oui","Non"))))</f>
        <v/>
      </c>
      <c r="S28" s="9">
        <f>IF($A28="","",IF(AND($I28="Clôturée",OR($M28="",$N28="")),"Clôture incomplète",IF(AND($I28&lt;&gt;"Clôturée",OR($M28&lt;&gt;"",$N28&lt;&gt;"")),"À vérifier","OK")))</f>
        <v/>
      </c>
      <c r="T28" s="16" t="n"/>
    </row>
    <row r="29" ht="34" customHeight="1">
      <c r="A29" s="14" t="n"/>
      <c r="B29" s="15" t="n"/>
      <c r="C29" s="15" t="n"/>
      <c r="D29" s="16" t="n"/>
      <c r="E29" s="15" t="n"/>
      <c r="F29" s="15" t="n"/>
      <c r="G29" s="17" t="n"/>
      <c r="H29" s="16" t="n"/>
      <c r="I29" s="17" t="n"/>
      <c r="J29" s="18" t="n"/>
      <c r="K29" s="16" t="n"/>
      <c r="L29" s="21">
        <f>IF(OR($A29="",$I29="Clôturée",$D29=""),"",IFERROR(IF($K29="",$D29,$K29)+_xlfn.XLOOKUP($G29,'Paramètres'!$A$7:$A$10,'Paramètres'!$B$7:$B$10),""))</f>
        <v/>
      </c>
      <c r="M29" s="15" t="n"/>
      <c r="N29" s="16" t="n"/>
      <c r="O29" s="15" t="n"/>
      <c r="P29" s="22">
        <f>IF(OR($A29="",$H29="",$I29="Clôturée"),"",$H29-Paramètres!$B$2)</f>
        <v/>
      </c>
      <c r="Q29" s="22">
        <f>IF(OR($A29="",$H29="",$I29="Clôturée"),"",MAX(0,Paramètres!$B$2-$H29))</f>
        <v/>
      </c>
      <c r="R29" s="7">
        <f>IF($A29="","",IF($I29="Clôturée","Non",IF(OR($F29="",$G29="",$H29=""),"À compléter",IF(AND($L29&lt;&gt;"",Paramètres!$B$2&gt;=$L29),"Oui","Non"))))</f>
        <v/>
      </c>
      <c r="S29" s="7">
        <f>IF($A29="","",IF(AND($I29="Clôturée",OR($M29="",$N29="")),"Clôture incomplète",IF(AND($I29&lt;&gt;"Clôturée",OR($M29&lt;&gt;"",$N29&lt;&gt;"")),"À vérifier","OK")))</f>
        <v/>
      </c>
      <c r="T29" s="16" t="n"/>
    </row>
    <row r="30" ht="34" customHeight="1">
      <c r="A30" s="14" t="n"/>
      <c r="B30" s="15" t="n"/>
      <c r="C30" s="15" t="n"/>
      <c r="D30" s="16" t="n"/>
      <c r="E30" s="15" t="n"/>
      <c r="F30" s="15" t="n"/>
      <c r="G30" s="17" t="n"/>
      <c r="H30" s="16" t="n"/>
      <c r="I30" s="17" t="n"/>
      <c r="J30" s="18" t="n"/>
      <c r="K30" s="16" t="n"/>
      <c r="L30" s="19">
        <f>IF(OR($A30="",$I30="Clôturée",$D30=""),"",IFERROR(IF($K30="",$D30,$K30)+_xlfn.XLOOKUP($G30,'Paramètres'!$A$7:$A$10,'Paramètres'!$B$7:$B$10),""))</f>
        <v/>
      </c>
      <c r="M30" s="15" t="n"/>
      <c r="N30" s="16" t="n"/>
      <c r="O30" s="15" t="n"/>
      <c r="P30" s="20">
        <f>IF(OR($A30="",$H30="",$I30="Clôturée"),"",$H30-Paramètres!$B$2)</f>
        <v/>
      </c>
      <c r="Q30" s="20">
        <f>IF(OR($A30="",$H30="",$I30="Clôturée"),"",MAX(0,Paramètres!$B$2-$H30))</f>
        <v/>
      </c>
      <c r="R30" s="9">
        <f>IF($A30="","",IF($I30="Clôturée","Non",IF(OR($F30="",$G30="",$H30=""),"À compléter",IF(AND($L30&lt;&gt;"",Paramètres!$B$2&gt;=$L30),"Oui","Non"))))</f>
        <v/>
      </c>
      <c r="S30" s="9">
        <f>IF($A30="","",IF(AND($I30="Clôturée",OR($M30="",$N30="")),"Clôture incomplète",IF(AND($I30&lt;&gt;"Clôturée",OR($M30&lt;&gt;"",$N30&lt;&gt;"")),"À vérifier","OK")))</f>
        <v/>
      </c>
      <c r="T30" s="16" t="n"/>
    </row>
    <row r="31" ht="34" customHeight="1">
      <c r="A31" s="14" t="n"/>
      <c r="B31" s="15" t="n"/>
      <c r="C31" s="15" t="n"/>
      <c r="D31" s="16" t="n"/>
      <c r="E31" s="15" t="n"/>
      <c r="F31" s="15" t="n"/>
      <c r="G31" s="17" t="n"/>
      <c r="H31" s="16" t="n"/>
      <c r="I31" s="17" t="n"/>
      <c r="J31" s="18" t="n"/>
      <c r="K31" s="16" t="n"/>
      <c r="L31" s="21">
        <f>IF(OR($A31="",$I31="Clôturée",$D31=""),"",IFERROR(IF($K31="",$D31,$K31)+_xlfn.XLOOKUP($G31,'Paramètres'!$A$7:$A$10,'Paramètres'!$B$7:$B$10),""))</f>
        <v/>
      </c>
      <c r="M31" s="15" t="n"/>
      <c r="N31" s="16" t="n"/>
      <c r="O31" s="15" t="n"/>
      <c r="P31" s="22">
        <f>IF(OR($A31="",$H31="",$I31="Clôturée"),"",$H31-Paramètres!$B$2)</f>
        <v/>
      </c>
      <c r="Q31" s="22">
        <f>IF(OR($A31="",$H31="",$I31="Clôturée"),"",MAX(0,Paramètres!$B$2-$H31))</f>
        <v/>
      </c>
      <c r="R31" s="7">
        <f>IF($A31="","",IF($I31="Clôturée","Non",IF(OR($F31="",$G31="",$H31=""),"À compléter",IF(AND($L31&lt;&gt;"",Paramètres!$B$2&gt;=$L31),"Oui","Non"))))</f>
        <v/>
      </c>
      <c r="S31" s="7">
        <f>IF($A31="","",IF(AND($I31="Clôturée",OR($M31="",$N31="")),"Clôture incomplète",IF(AND($I31&lt;&gt;"Clôturée",OR($M31&lt;&gt;"",$N31&lt;&gt;"")),"À vérifier","OK")))</f>
        <v/>
      </c>
      <c r="T31" s="16" t="n"/>
    </row>
    <row r="32" ht="34" customHeight="1">
      <c r="A32" s="14" t="n"/>
      <c r="B32" s="15" t="n"/>
      <c r="C32" s="15" t="n"/>
      <c r="D32" s="16" t="n"/>
      <c r="E32" s="15" t="n"/>
      <c r="F32" s="15" t="n"/>
      <c r="G32" s="17" t="n"/>
      <c r="H32" s="16" t="n"/>
      <c r="I32" s="17" t="n"/>
      <c r="J32" s="18" t="n"/>
      <c r="K32" s="16" t="n"/>
      <c r="L32" s="19">
        <f>IF(OR($A32="",$I32="Clôturée",$D32=""),"",IFERROR(IF($K32="",$D32,$K32)+_xlfn.XLOOKUP($G32,'Paramètres'!$A$7:$A$10,'Paramètres'!$B$7:$B$10),""))</f>
        <v/>
      </c>
      <c r="M32" s="15" t="n"/>
      <c r="N32" s="16" t="n"/>
      <c r="O32" s="15" t="n"/>
      <c r="P32" s="20">
        <f>IF(OR($A32="",$H32="",$I32="Clôturée"),"",$H32-Paramètres!$B$2)</f>
        <v/>
      </c>
      <c r="Q32" s="20">
        <f>IF(OR($A32="",$H32="",$I32="Clôturée"),"",MAX(0,Paramètres!$B$2-$H32))</f>
        <v/>
      </c>
      <c r="R32" s="9">
        <f>IF($A32="","",IF($I32="Clôturée","Non",IF(OR($F32="",$G32="",$H32=""),"À compléter",IF(AND($L32&lt;&gt;"",Paramètres!$B$2&gt;=$L32),"Oui","Non"))))</f>
        <v/>
      </c>
      <c r="S32" s="9">
        <f>IF($A32="","",IF(AND($I32="Clôturée",OR($M32="",$N32="")),"Clôture incomplète",IF(AND($I32&lt;&gt;"Clôturée",OR($M32&lt;&gt;"",$N32&lt;&gt;"")),"À vérifier","OK")))</f>
        <v/>
      </c>
      <c r="T32" s="16" t="n"/>
    </row>
    <row r="33" ht="34" customHeight="1">
      <c r="A33" s="14" t="n"/>
      <c r="B33" s="15" t="n"/>
      <c r="C33" s="15" t="n"/>
      <c r="D33" s="16" t="n"/>
      <c r="E33" s="15" t="n"/>
      <c r="F33" s="15" t="n"/>
      <c r="G33" s="17" t="n"/>
      <c r="H33" s="16" t="n"/>
      <c r="I33" s="17" t="n"/>
      <c r="J33" s="18" t="n"/>
      <c r="K33" s="16" t="n"/>
      <c r="L33" s="21">
        <f>IF(OR($A33="",$I33="Clôturée",$D33=""),"",IFERROR(IF($K33="",$D33,$K33)+_xlfn.XLOOKUP($G33,'Paramètres'!$A$7:$A$10,'Paramètres'!$B$7:$B$10),""))</f>
        <v/>
      </c>
      <c r="M33" s="15" t="n"/>
      <c r="N33" s="16" t="n"/>
      <c r="O33" s="15" t="n"/>
      <c r="P33" s="22">
        <f>IF(OR($A33="",$H33="",$I33="Clôturée"),"",$H33-Paramètres!$B$2)</f>
        <v/>
      </c>
      <c r="Q33" s="22">
        <f>IF(OR($A33="",$H33="",$I33="Clôturée"),"",MAX(0,Paramètres!$B$2-$H33))</f>
        <v/>
      </c>
      <c r="R33" s="7">
        <f>IF($A33="","",IF($I33="Clôturée","Non",IF(OR($F33="",$G33="",$H33=""),"À compléter",IF(AND($L33&lt;&gt;"",Paramètres!$B$2&gt;=$L33),"Oui","Non"))))</f>
        <v/>
      </c>
      <c r="S33" s="7">
        <f>IF($A33="","",IF(AND($I33="Clôturée",OR($M33="",$N33="")),"Clôture incomplète",IF(AND($I33&lt;&gt;"Clôturée",OR($M33&lt;&gt;"",$N33&lt;&gt;"")),"À vérifier","OK")))</f>
        <v/>
      </c>
      <c r="T33" s="16" t="n"/>
    </row>
    <row r="34" ht="34" customHeight="1">
      <c r="A34" s="14" t="n"/>
      <c r="B34" s="15" t="n"/>
      <c r="C34" s="15" t="n"/>
      <c r="D34" s="16" t="n"/>
      <c r="E34" s="15" t="n"/>
      <c r="F34" s="15" t="n"/>
      <c r="G34" s="17" t="n"/>
      <c r="H34" s="16" t="n"/>
      <c r="I34" s="17" t="n"/>
      <c r="J34" s="18" t="n"/>
      <c r="K34" s="16" t="n"/>
      <c r="L34" s="19">
        <f>IF(OR($A34="",$I34="Clôturée",$D34=""),"",IFERROR(IF($K34="",$D34,$K34)+_xlfn.XLOOKUP($G34,'Paramètres'!$A$7:$A$10,'Paramètres'!$B$7:$B$10),""))</f>
        <v/>
      </c>
      <c r="M34" s="15" t="n"/>
      <c r="N34" s="16" t="n"/>
      <c r="O34" s="15" t="n"/>
      <c r="P34" s="20">
        <f>IF(OR($A34="",$H34="",$I34="Clôturée"),"",$H34-Paramètres!$B$2)</f>
        <v/>
      </c>
      <c r="Q34" s="20">
        <f>IF(OR($A34="",$H34="",$I34="Clôturée"),"",MAX(0,Paramètres!$B$2-$H34))</f>
        <v/>
      </c>
      <c r="R34" s="9">
        <f>IF($A34="","",IF($I34="Clôturée","Non",IF(OR($F34="",$G34="",$H34=""),"À compléter",IF(AND($L34&lt;&gt;"",Paramètres!$B$2&gt;=$L34),"Oui","Non"))))</f>
        <v/>
      </c>
      <c r="S34" s="9">
        <f>IF($A34="","",IF(AND($I34="Clôturée",OR($M34="",$N34="")),"Clôture incomplète",IF(AND($I34&lt;&gt;"Clôturée",OR($M34&lt;&gt;"",$N34&lt;&gt;"")),"À vérifier","OK")))</f>
        <v/>
      </c>
      <c r="T34" s="16" t="n"/>
    </row>
    <row r="35" ht="34" customHeight="1">
      <c r="A35" s="14" t="n"/>
      <c r="B35" s="15" t="n"/>
      <c r="C35" s="15" t="n"/>
      <c r="D35" s="16" t="n"/>
      <c r="E35" s="15" t="n"/>
      <c r="F35" s="15" t="n"/>
      <c r="G35" s="17" t="n"/>
      <c r="H35" s="16" t="n"/>
      <c r="I35" s="17" t="n"/>
      <c r="J35" s="18" t="n"/>
      <c r="K35" s="16" t="n"/>
      <c r="L35" s="21">
        <f>IF(OR($A35="",$I35="Clôturée",$D35=""),"",IFERROR(IF($K35="",$D35,$K35)+_xlfn.XLOOKUP($G35,'Paramètres'!$A$7:$A$10,'Paramètres'!$B$7:$B$10),""))</f>
        <v/>
      </c>
      <c r="M35" s="15" t="n"/>
      <c r="N35" s="16" t="n"/>
      <c r="O35" s="15" t="n"/>
      <c r="P35" s="22">
        <f>IF(OR($A35="",$H35="",$I35="Clôturée"),"",$H35-Paramètres!$B$2)</f>
        <v/>
      </c>
      <c r="Q35" s="22">
        <f>IF(OR($A35="",$H35="",$I35="Clôturée"),"",MAX(0,Paramètres!$B$2-$H35))</f>
        <v/>
      </c>
      <c r="R35" s="7">
        <f>IF($A35="","",IF($I35="Clôturée","Non",IF(OR($F35="",$G35="",$H35=""),"À compléter",IF(AND($L35&lt;&gt;"",Paramètres!$B$2&gt;=$L35),"Oui","Non"))))</f>
        <v/>
      </c>
      <c r="S35" s="7">
        <f>IF($A35="","",IF(AND($I35="Clôturée",OR($M35="",$N35="")),"Clôture incomplète",IF(AND($I35&lt;&gt;"Clôturée",OR($M35&lt;&gt;"",$N35&lt;&gt;"")),"À vérifier","OK")))</f>
        <v/>
      </c>
      <c r="T35" s="16" t="n"/>
    </row>
    <row r="36" ht="34" customHeight="1">
      <c r="A36" s="14" t="n"/>
      <c r="B36" s="15" t="n"/>
      <c r="C36" s="15" t="n"/>
      <c r="D36" s="16" t="n"/>
      <c r="E36" s="15" t="n"/>
      <c r="F36" s="15" t="n"/>
      <c r="G36" s="17" t="n"/>
      <c r="H36" s="16" t="n"/>
      <c r="I36" s="17" t="n"/>
      <c r="J36" s="18" t="n"/>
      <c r="K36" s="16" t="n"/>
      <c r="L36" s="19">
        <f>IF(OR($A36="",$I36="Clôturée",$D36=""),"",IFERROR(IF($K36="",$D36,$K36)+_xlfn.XLOOKUP($G36,'Paramètres'!$A$7:$A$10,'Paramètres'!$B$7:$B$10),""))</f>
        <v/>
      </c>
      <c r="M36" s="15" t="n"/>
      <c r="N36" s="16" t="n"/>
      <c r="O36" s="15" t="n"/>
      <c r="P36" s="20">
        <f>IF(OR($A36="",$H36="",$I36="Clôturée"),"",$H36-Paramètres!$B$2)</f>
        <v/>
      </c>
      <c r="Q36" s="20">
        <f>IF(OR($A36="",$H36="",$I36="Clôturée"),"",MAX(0,Paramètres!$B$2-$H36))</f>
        <v/>
      </c>
      <c r="R36" s="9">
        <f>IF($A36="","",IF($I36="Clôturée","Non",IF(OR($F36="",$G36="",$H36=""),"À compléter",IF(AND($L36&lt;&gt;"",Paramètres!$B$2&gt;=$L36),"Oui","Non"))))</f>
        <v/>
      </c>
      <c r="S36" s="9">
        <f>IF($A36="","",IF(AND($I36="Clôturée",OR($M36="",$N36="")),"Clôture incomplète",IF(AND($I36&lt;&gt;"Clôturée",OR($M36&lt;&gt;"",$N36&lt;&gt;"")),"À vérifier","OK")))</f>
        <v/>
      </c>
      <c r="T36" s="16" t="n"/>
    </row>
    <row r="37" ht="34" customHeight="1">
      <c r="A37" s="14" t="n"/>
      <c r="B37" s="15" t="n"/>
      <c r="C37" s="15" t="n"/>
      <c r="D37" s="16" t="n"/>
      <c r="E37" s="15" t="n"/>
      <c r="F37" s="15" t="n"/>
      <c r="G37" s="17" t="n"/>
      <c r="H37" s="16" t="n"/>
      <c r="I37" s="17" t="n"/>
      <c r="J37" s="18" t="n"/>
      <c r="K37" s="16" t="n"/>
      <c r="L37" s="21">
        <f>IF(OR($A37="",$I37="Clôturée",$D37=""),"",IFERROR(IF($K37="",$D37,$K37)+_xlfn.XLOOKUP($G37,'Paramètres'!$A$7:$A$10,'Paramètres'!$B$7:$B$10),""))</f>
        <v/>
      </c>
      <c r="M37" s="15" t="n"/>
      <c r="N37" s="16" t="n"/>
      <c r="O37" s="15" t="n"/>
      <c r="P37" s="22">
        <f>IF(OR($A37="",$H37="",$I37="Clôturée"),"",$H37-Paramètres!$B$2)</f>
        <v/>
      </c>
      <c r="Q37" s="22">
        <f>IF(OR($A37="",$H37="",$I37="Clôturée"),"",MAX(0,Paramètres!$B$2-$H37))</f>
        <v/>
      </c>
      <c r="R37" s="7">
        <f>IF($A37="","",IF($I37="Clôturée","Non",IF(OR($F37="",$G37="",$H37=""),"À compléter",IF(AND($L37&lt;&gt;"",Paramètres!$B$2&gt;=$L37),"Oui","Non"))))</f>
        <v/>
      </c>
      <c r="S37" s="7">
        <f>IF($A37="","",IF(AND($I37="Clôturée",OR($M37="",$N37="")),"Clôture incomplète",IF(AND($I37&lt;&gt;"Clôturée",OR($M37&lt;&gt;"",$N37&lt;&gt;"")),"À vérifier","OK")))</f>
        <v/>
      </c>
      <c r="T37" s="16" t="n"/>
    </row>
    <row r="38" ht="34" customHeight="1">
      <c r="A38" s="14" t="n"/>
      <c r="B38" s="15" t="n"/>
      <c r="C38" s="15" t="n"/>
      <c r="D38" s="16" t="n"/>
      <c r="E38" s="15" t="n"/>
      <c r="F38" s="15" t="n"/>
      <c r="G38" s="17" t="n"/>
      <c r="H38" s="16" t="n"/>
      <c r="I38" s="17" t="n"/>
      <c r="J38" s="18" t="n"/>
      <c r="K38" s="16" t="n"/>
      <c r="L38" s="19">
        <f>IF(OR($A38="",$I38="Clôturée",$D38=""),"",IFERROR(IF($K38="",$D38,$K38)+_xlfn.XLOOKUP($G38,'Paramètres'!$A$7:$A$10,'Paramètres'!$B$7:$B$10),""))</f>
        <v/>
      </c>
      <c r="M38" s="15" t="n"/>
      <c r="N38" s="16" t="n"/>
      <c r="O38" s="15" t="n"/>
      <c r="P38" s="20">
        <f>IF(OR($A38="",$H38="",$I38="Clôturée"),"",$H38-Paramètres!$B$2)</f>
        <v/>
      </c>
      <c r="Q38" s="20">
        <f>IF(OR($A38="",$H38="",$I38="Clôturée"),"",MAX(0,Paramètres!$B$2-$H38))</f>
        <v/>
      </c>
      <c r="R38" s="9">
        <f>IF($A38="","",IF($I38="Clôturée","Non",IF(OR($F38="",$G38="",$H38=""),"À compléter",IF(AND($L38&lt;&gt;"",Paramètres!$B$2&gt;=$L38),"Oui","Non"))))</f>
        <v/>
      </c>
      <c r="S38" s="9">
        <f>IF($A38="","",IF(AND($I38="Clôturée",OR($M38="",$N38="")),"Clôture incomplète",IF(AND($I38&lt;&gt;"Clôturée",OR($M38&lt;&gt;"",$N38&lt;&gt;"")),"À vérifier","OK")))</f>
        <v/>
      </c>
      <c r="T38" s="16" t="n"/>
    </row>
    <row r="39" ht="34" customHeight="1">
      <c r="A39" s="14" t="n"/>
      <c r="B39" s="15" t="n"/>
      <c r="C39" s="15" t="n"/>
      <c r="D39" s="16" t="n"/>
      <c r="E39" s="15" t="n"/>
      <c r="F39" s="15" t="n"/>
      <c r="G39" s="17" t="n"/>
      <c r="H39" s="16" t="n"/>
      <c r="I39" s="17" t="n"/>
      <c r="J39" s="18" t="n"/>
      <c r="K39" s="16" t="n"/>
      <c r="L39" s="21">
        <f>IF(OR($A39="",$I39="Clôturée",$D39=""),"",IFERROR(IF($K39="",$D39,$K39)+_xlfn.XLOOKUP($G39,'Paramètres'!$A$7:$A$10,'Paramètres'!$B$7:$B$10),""))</f>
        <v/>
      </c>
      <c r="M39" s="15" t="n"/>
      <c r="N39" s="16" t="n"/>
      <c r="O39" s="15" t="n"/>
      <c r="P39" s="22">
        <f>IF(OR($A39="",$H39="",$I39="Clôturée"),"",$H39-Paramètres!$B$2)</f>
        <v/>
      </c>
      <c r="Q39" s="22">
        <f>IF(OR($A39="",$H39="",$I39="Clôturée"),"",MAX(0,Paramètres!$B$2-$H39))</f>
        <v/>
      </c>
      <c r="R39" s="7">
        <f>IF($A39="","",IF($I39="Clôturée","Non",IF(OR($F39="",$G39="",$H39=""),"À compléter",IF(AND($L39&lt;&gt;"",Paramètres!$B$2&gt;=$L39),"Oui","Non"))))</f>
        <v/>
      </c>
      <c r="S39" s="7">
        <f>IF($A39="","",IF(AND($I39="Clôturée",OR($M39="",$N39="")),"Clôture incomplète",IF(AND($I39&lt;&gt;"Clôturée",OR($M39&lt;&gt;"",$N39&lt;&gt;"")),"À vérifier","OK")))</f>
        <v/>
      </c>
      <c r="T39" s="16" t="n"/>
    </row>
    <row r="40" ht="34" customHeight="1">
      <c r="A40" s="14" t="n"/>
      <c r="B40" s="15" t="n"/>
      <c r="C40" s="15" t="n"/>
      <c r="D40" s="16" t="n"/>
      <c r="E40" s="15" t="n"/>
      <c r="F40" s="15" t="n"/>
      <c r="G40" s="17" t="n"/>
      <c r="H40" s="16" t="n"/>
      <c r="I40" s="17" t="n"/>
      <c r="J40" s="18" t="n"/>
      <c r="K40" s="16" t="n"/>
      <c r="L40" s="19">
        <f>IF(OR($A40="",$I40="Clôturée",$D40=""),"",IFERROR(IF($K40="",$D40,$K40)+_xlfn.XLOOKUP($G40,'Paramètres'!$A$7:$A$10,'Paramètres'!$B$7:$B$10),""))</f>
        <v/>
      </c>
      <c r="M40" s="15" t="n"/>
      <c r="N40" s="16" t="n"/>
      <c r="O40" s="15" t="n"/>
      <c r="P40" s="20">
        <f>IF(OR($A40="",$H40="",$I40="Clôturée"),"",$H40-Paramètres!$B$2)</f>
        <v/>
      </c>
      <c r="Q40" s="20">
        <f>IF(OR($A40="",$H40="",$I40="Clôturée"),"",MAX(0,Paramètres!$B$2-$H40))</f>
        <v/>
      </c>
      <c r="R40" s="9">
        <f>IF($A40="","",IF($I40="Clôturée","Non",IF(OR($F40="",$G40="",$H40=""),"À compléter",IF(AND($L40&lt;&gt;"",Paramètres!$B$2&gt;=$L40),"Oui","Non"))))</f>
        <v/>
      </c>
      <c r="S40" s="9">
        <f>IF($A40="","",IF(AND($I40="Clôturée",OR($M40="",$N40="")),"Clôture incomplète",IF(AND($I40&lt;&gt;"Clôturée",OR($M40&lt;&gt;"",$N40&lt;&gt;"")),"À vérifier","OK")))</f>
        <v/>
      </c>
      <c r="T40" s="16" t="n"/>
    </row>
    <row r="41" ht="34" customHeight="1">
      <c r="A41" s="14" t="n"/>
      <c r="B41" s="15" t="n"/>
      <c r="C41" s="15" t="n"/>
      <c r="D41" s="16" t="n"/>
      <c r="E41" s="15" t="n"/>
      <c r="F41" s="15" t="n"/>
      <c r="G41" s="17" t="n"/>
      <c r="H41" s="16" t="n"/>
      <c r="I41" s="17" t="n"/>
      <c r="J41" s="18" t="n"/>
      <c r="K41" s="16" t="n"/>
      <c r="L41" s="21">
        <f>IF(OR($A41="",$I41="Clôturée",$D41=""),"",IFERROR(IF($K41="",$D41,$K41)+_xlfn.XLOOKUP($G41,'Paramètres'!$A$7:$A$10,'Paramètres'!$B$7:$B$10),""))</f>
        <v/>
      </c>
      <c r="M41" s="15" t="n"/>
      <c r="N41" s="16" t="n"/>
      <c r="O41" s="15" t="n"/>
      <c r="P41" s="22">
        <f>IF(OR($A41="",$H41="",$I41="Clôturée"),"",$H41-Paramètres!$B$2)</f>
        <v/>
      </c>
      <c r="Q41" s="22">
        <f>IF(OR($A41="",$H41="",$I41="Clôturée"),"",MAX(0,Paramètres!$B$2-$H41))</f>
        <v/>
      </c>
      <c r="R41" s="7">
        <f>IF($A41="","",IF($I41="Clôturée","Non",IF(OR($F41="",$G41="",$H41=""),"À compléter",IF(AND($L41&lt;&gt;"",Paramètres!$B$2&gt;=$L41),"Oui","Non"))))</f>
        <v/>
      </c>
      <c r="S41" s="7">
        <f>IF($A41="","",IF(AND($I41="Clôturée",OR($M41="",$N41="")),"Clôture incomplète",IF(AND($I41&lt;&gt;"Clôturée",OR($M41&lt;&gt;"",$N41&lt;&gt;"")),"À vérifier","OK")))</f>
        <v/>
      </c>
      <c r="T41" s="16" t="n"/>
    </row>
    <row r="42" ht="34" customHeight="1">
      <c r="A42" s="14" t="n"/>
      <c r="B42" s="15" t="n"/>
      <c r="C42" s="15" t="n"/>
      <c r="D42" s="16" t="n"/>
      <c r="E42" s="15" t="n"/>
      <c r="F42" s="15" t="n"/>
      <c r="G42" s="17" t="n"/>
      <c r="H42" s="16" t="n"/>
      <c r="I42" s="17" t="n"/>
      <c r="J42" s="18" t="n"/>
      <c r="K42" s="16" t="n"/>
      <c r="L42" s="19">
        <f>IF(OR($A42="",$I42="Clôturée",$D42=""),"",IFERROR(IF($K42="",$D42,$K42)+_xlfn.XLOOKUP($G42,'Paramètres'!$A$7:$A$10,'Paramètres'!$B$7:$B$10),""))</f>
        <v/>
      </c>
      <c r="M42" s="15" t="n"/>
      <c r="N42" s="16" t="n"/>
      <c r="O42" s="15" t="n"/>
      <c r="P42" s="20">
        <f>IF(OR($A42="",$H42="",$I42="Clôturée"),"",$H42-Paramètres!$B$2)</f>
        <v/>
      </c>
      <c r="Q42" s="20">
        <f>IF(OR($A42="",$H42="",$I42="Clôturée"),"",MAX(0,Paramètres!$B$2-$H42))</f>
        <v/>
      </c>
      <c r="R42" s="9">
        <f>IF($A42="","",IF($I42="Clôturée","Non",IF(OR($F42="",$G42="",$H42=""),"À compléter",IF(AND($L42&lt;&gt;"",Paramètres!$B$2&gt;=$L42),"Oui","Non"))))</f>
        <v/>
      </c>
      <c r="S42" s="9">
        <f>IF($A42="","",IF(AND($I42="Clôturée",OR($M42="",$N42="")),"Clôture incomplète",IF(AND($I42&lt;&gt;"Clôturée",OR($M42&lt;&gt;"",$N42&lt;&gt;"")),"À vérifier","OK")))</f>
        <v/>
      </c>
      <c r="T42" s="16" t="n"/>
    </row>
    <row r="43" ht="34" customHeight="1">
      <c r="A43" s="14" t="n"/>
      <c r="B43" s="15" t="n"/>
      <c r="C43" s="15" t="n"/>
      <c r="D43" s="16" t="n"/>
      <c r="E43" s="15" t="n"/>
      <c r="F43" s="15" t="n"/>
      <c r="G43" s="17" t="n"/>
      <c r="H43" s="16" t="n"/>
      <c r="I43" s="17" t="n"/>
      <c r="J43" s="18" t="n"/>
      <c r="K43" s="16" t="n"/>
      <c r="L43" s="21">
        <f>IF(OR($A43="",$I43="Clôturée",$D43=""),"",IFERROR(IF($K43="",$D43,$K43)+_xlfn.XLOOKUP($G43,'Paramètres'!$A$7:$A$10,'Paramètres'!$B$7:$B$10),""))</f>
        <v/>
      </c>
      <c r="M43" s="15" t="n"/>
      <c r="N43" s="16" t="n"/>
      <c r="O43" s="15" t="n"/>
      <c r="P43" s="22">
        <f>IF(OR($A43="",$H43="",$I43="Clôturée"),"",$H43-Paramètres!$B$2)</f>
        <v/>
      </c>
      <c r="Q43" s="22">
        <f>IF(OR($A43="",$H43="",$I43="Clôturée"),"",MAX(0,Paramètres!$B$2-$H43))</f>
        <v/>
      </c>
      <c r="R43" s="7">
        <f>IF($A43="","",IF($I43="Clôturée","Non",IF(OR($F43="",$G43="",$H43=""),"À compléter",IF(AND($L43&lt;&gt;"",Paramètres!$B$2&gt;=$L43),"Oui","Non"))))</f>
        <v/>
      </c>
      <c r="S43" s="7">
        <f>IF($A43="","",IF(AND($I43="Clôturée",OR($M43="",$N43="")),"Clôture incomplète",IF(AND($I43&lt;&gt;"Clôturée",OR($M43&lt;&gt;"",$N43&lt;&gt;"")),"À vérifier","OK")))</f>
        <v/>
      </c>
      <c r="T43" s="16" t="n"/>
    </row>
    <row r="44" ht="34" customHeight="1">
      <c r="A44" s="14" t="n"/>
      <c r="B44" s="15" t="n"/>
      <c r="C44" s="15" t="n"/>
      <c r="D44" s="16" t="n"/>
      <c r="E44" s="15" t="n"/>
      <c r="F44" s="15" t="n"/>
      <c r="G44" s="17" t="n"/>
      <c r="H44" s="16" t="n"/>
      <c r="I44" s="17" t="n"/>
      <c r="J44" s="18" t="n"/>
      <c r="K44" s="16" t="n"/>
      <c r="L44" s="19">
        <f>IF(OR($A44="",$I44="Clôturée",$D44=""),"",IFERROR(IF($K44="",$D44,$K44)+_xlfn.XLOOKUP($G44,'Paramètres'!$A$7:$A$10,'Paramètres'!$B$7:$B$10),""))</f>
        <v/>
      </c>
      <c r="M44" s="15" t="n"/>
      <c r="N44" s="16" t="n"/>
      <c r="O44" s="15" t="n"/>
      <c r="P44" s="20">
        <f>IF(OR($A44="",$H44="",$I44="Clôturée"),"",$H44-Paramètres!$B$2)</f>
        <v/>
      </c>
      <c r="Q44" s="20">
        <f>IF(OR($A44="",$H44="",$I44="Clôturée"),"",MAX(0,Paramètres!$B$2-$H44))</f>
        <v/>
      </c>
      <c r="R44" s="9">
        <f>IF($A44="","",IF($I44="Clôturée","Non",IF(OR($F44="",$G44="",$H44=""),"À compléter",IF(AND($L44&lt;&gt;"",Paramètres!$B$2&gt;=$L44),"Oui","Non"))))</f>
        <v/>
      </c>
      <c r="S44" s="9">
        <f>IF($A44="","",IF(AND($I44="Clôturée",OR($M44="",$N44="")),"Clôture incomplète",IF(AND($I44&lt;&gt;"Clôturée",OR($M44&lt;&gt;"",$N44&lt;&gt;"")),"À vérifier","OK")))</f>
        <v/>
      </c>
      <c r="T44" s="16" t="n"/>
    </row>
    <row r="45" ht="34" customHeight="1">
      <c r="A45" s="14" t="n"/>
      <c r="B45" s="15" t="n"/>
      <c r="C45" s="15" t="n"/>
      <c r="D45" s="16" t="n"/>
      <c r="E45" s="15" t="n"/>
      <c r="F45" s="15" t="n"/>
      <c r="G45" s="17" t="n"/>
      <c r="H45" s="16" t="n"/>
      <c r="I45" s="17" t="n"/>
      <c r="J45" s="18" t="n"/>
      <c r="K45" s="16" t="n"/>
      <c r="L45" s="21">
        <f>IF(OR($A45="",$I45="Clôturée",$D45=""),"",IFERROR(IF($K45="",$D45,$K45)+_xlfn.XLOOKUP($G45,'Paramètres'!$A$7:$A$10,'Paramètres'!$B$7:$B$10),""))</f>
        <v/>
      </c>
      <c r="M45" s="15" t="n"/>
      <c r="N45" s="16" t="n"/>
      <c r="O45" s="15" t="n"/>
      <c r="P45" s="22">
        <f>IF(OR($A45="",$H45="",$I45="Clôturée"),"",$H45-Paramètres!$B$2)</f>
        <v/>
      </c>
      <c r="Q45" s="22">
        <f>IF(OR($A45="",$H45="",$I45="Clôturée"),"",MAX(0,Paramètres!$B$2-$H45))</f>
        <v/>
      </c>
      <c r="R45" s="7">
        <f>IF($A45="","",IF($I45="Clôturée","Non",IF(OR($F45="",$G45="",$H45=""),"À compléter",IF(AND($L45&lt;&gt;"",Paramètres!$B$2&gt;=$L45),"Oui","Non"))))</f>
        <v/>
      </c>
      <c r="S45" s="7">
        <f>IF($A45="","",IF(AND($I45="Clôturée",OR($M45="",$N45="")),"Clôture incomplète",IF(AND($I45&lt;&gt;"Clôturée",OR($M45&lt;&gt;"",$N45&lt;&gt;"")),"À vérifier","OK")))</f>
        <v/>
      </c>
      <c r="T45" s="16" t="n"/>
    </row>
    <row r="46" ht="34" customHeight="1">
      <c r="A46" s="14" t="n"/>
      <c r="B46" s="15" t="n"/>
      <c r="C46" s="15" t="n"/>
      <c r="D46" s="16" t="n"/>
      <c r="E46" s="15" t="n"/>
      <c r="F46" s="15" t="n"/>
      <c r="G46" s="17" t="n"/>
      <c r="H46" s="16" t="n"/>
      <c r="I46" s="17" t="n"/>
      <c r="J46" s="18" t="n"/>
      <c r="K46" s="16" t="n"/>
      <c r="L46" s="19">
        <f>IF(OR($A46="",$I46="Clôturée",$D46=""),"",IFERROR(IF($K46="",$D46,$K46)+_xlfn.XLOOKUP($G46,'Paramètres'!$A$7:$A$10,'Paramètres'!$B$7:$B$10),""))</f>
        <v/>
      </c>
      <c r="M46" s="15" t="n"/>
      <c r="N46" s="16" t="n"/>
      <c r="O46" s="15" t="n"/>
      <c r="P46" s="20">
        <f>IF(OR($A46="",$H46="",$I46="Clôturée"),"",$H46-Paramètres!$B$2)</f>
        <v/>
      </c>
      <c r="Q46" s="20">
        <f>IF(OR($A46="",$H46="",$I46="Clôturée"),"",MAX(0,Paramètres!$B$2-$H46))</f>
        <v/>
      </c>
      <c r="R46" s="9">
        <f>IF($A46="","",IF($I46="Clôturée","Non",IF(OR($F46="",$G46="",$H46=""),"À compléter",IF(AND($L46&lt;&gt;"",Paramètres!$B$2&gt;=$L46),"Oui","Non"))))</f>
        <v/>
      </c>
      <c r="S46" s="9">
        <f>IF($A46="","",IF(AND($I46="Clôturée",OR($M46="",$N46="")),"Clôture incomplète",IF(AND($I46&lt;&gt;"Clôturée",OR($M46&lt;&gt;"",$N46&lt;&gt;"")),"À vérifier","OK")))</f>
        <v/>
      </c>
      <c r="T46" s="16" t="n"/>
    </row>
    <row r="47" ht="34" customHeight="1">
      <c r="A47" s="14" t="n"/>
      <c r="B47" s="15" t="n"/>
      <c r="C47" s="15" t="n"/>
      <c r="D47" s="16" t="n"/>
      <c r="E47" s="15" t="n"/>
      <c r="F47" s="15" t="n"/>
      <c r="G47" s="17" t="n"/>
      <c r="H47" s="16" t="n"/>
      <c r="I47" s="17" t="n"/>
      <c r="J47" s="18" t="n"/>
      <c r="K47" s="16" t="n"/>
      <c r="L47" s="21">
        <f>IF(OR($A47="",$I47="Clôturée",$D47=""),"",IFERROR(IF($K47="",$D47,$K47)+_xlfn.XLOOKUP($G47,'Paramètres'!$A$7:$A$10,'Paramètres'!$B$7:$B$10),""))</f>
        <v/>
      </c>
      <c r="M47" s="15" t="n"/>
      <c r="N47" s="16" t="n"/>
      <c r="O47" s="15" t="n"/>
      <c r="P47" s="22">
        <f>IF(OR($A47="",$H47="",$I47="Clôturée"),"",$H47-Paramètres!$B$2)</f>
        <v/>
      </c>
      <c r="Q47" s="22">
        <f>IF(OR($A47="",$H47="",$I47="Clôturée"),"",MAX(0,Paramètres!$B$2-$H47))</f>
        <v/>
      </c>
      <c r="R47" s="7">
        <f>IF($A47="","",IF($I47="Clôturée","Non",IF(OR($F47="",$G47="",$H47=""),"À compléter",IF(AND($L47&lt;&gt;"",Paramètres!$B$2&gt;=$L47),"Oui","Non"))))</f>
        <v/>
      </c>
      <c r="S47" s="7">
        <f>IF($A47="","",IF(AND($I47="Clôturée",OR($M47="",$N47="")),"Clôture incomplète",IF(AND($I47&lt;&gt;"Clôturée",OR($M47&lt;&gt;"",$N47&lt;&gt;"")),"À vérifier","OK")))</f>
        <v/>
      </c>
      <c r="T47" s="16" t="n"/>
    </row>
    <row r="48" ht="34" customHeight="1">
      <c r="A48" s="14" t="n"/>
      <c r="B48" s="15" t="n"/>
      <c r="C48" s="15" t="n"/>
      <c r="D48" s="16" t="n"/>
      <c r="E48" s="15" t="n"/>
      <c r="F48" s="15" t="n"/>
      <c r="G48" s="17" t="n"/>
      <c r="H48" s="16" t="n"/>
      <c r="I48" s="17" t="n"/>
      <c r="J48" s="18" t="n"/>
      <c r="K48" s="16" t="n"/>
      <c r="L48" s="19">
        <f>IF(OR($A48="",$I48="Clôturée",$D48=""),"",IFERROR(IF($K48="",$D48,$K48)+_xlfn.XLOOKUP($G48,'Paramètres'!$A$7:$A$10,'Paramètres'!$B$7:$B$10),""))</f>
        <v/>
      </c>
      <c r="M48" s="15" t="n"/>
      <c r="N48" s="16" t="n"/>
      <c r="O48" s="15" t="n"/>
      <c r="P48" s="20">
        <f>IF(OR($A48="",$H48="",$I48="Clôturée"),"",$H48-Paramètres!$B$2)</f>
        <v/>
      </c>
      <c r="Q48" s="20">
        <f>IF(OR($A48="",$H48="",$I48="Clôturée"),"",MAX(0,Paramètres!$B$2-$H48))</f>
        <v/>
      </c>
      <c r="R48" s="9">
        <f>IF($A48="","",IF($I48="Clôturée","Non",IF(OR($F48="",$G48="",$H48=""),"À compléter",IF(AND($L48&lt;&gt;"",Paramètres!$B$2&gt;=$L48),"Oui","Non"))))</f>
        <v/>
      </c>
      <c r="S48" s="9">
        <f>IF($A48="","",IF(AND($I48="Clôturée",OR($M48="",$N48="")),"Clôture incomplète",IF(AND($I48&lt;&gt;"Clôturée",OR($M48&lt;&gt;"",$N48&lt;&gt;"")),"À vérifier","OK")))</f>
        <v/>
      </c>
      <c r="T48" s="16" t="n"/>
    </row>
    <row r="49" ht="34" customHeight="1">
      <c r="A49" s="14" t="n"/>
      <c r="B49" s="15" t="n"/>
      <c r="C49" s="15" t="n"/>
      <c r="D49" s="16" t="n"/>
      <c r="E49" s="15" t="n"/>
      <c r="F49" s="15" t="n"/>
      <c r="G49" s="17" t="n"/>
      <c r="H49" s="16" t="n"/>
      <c r="I49" s="17" t="n"/>
      <c r="J49" s="18" t="n"/>
      <c r="K49" s="16" t="n"/>
      <c r="L49" s="21">
        <f>IF(OR($A49="",$I49="Clôturée",$D49=""),"",IFERROR(IF($K49="",$D49,$K49)+_xlfn.XLOOKUP($G49,'Paramètres'!$A$7:$A$10,'Paramètres'!$B$7:$B$10),""))</f>
        <v/>
      </c>
      <c r="M49" s="15" t="n"/>
      <c r="N49" s="16" t="n"/>
      <c r="O49" s="15" t="n"/>
      <c r="P49" s="22">
        <f>IF(OR($A49="",$H49="",$I49="Clôturée"),"",$H49-Paramètres!$B$2)</f>
        <v/>
      </c>
      <c r="Q49" s="22">
        <f>IF(OR($A49="",$H49="",$I49="Clôturée"),"",MAX(0,Paramètres!$B$2-$H49))</f>
        <v/>
      </c>
      <c r="R49" s="7">
        <f>IF($A49="","",IF($I49="Clôturée","Non",IF(OR($F49="",$G49="",$H49=""),"À compléter",IF(AND($L49&lt;&gt;"",Paramètres!$B$2&gt;=$L49),"Oui","Non"))))</f>
        <v/>
      </c>
      <c r="S49" s="7">
        <f>IF($A49="","",IF(AND($I49="Clôturée",OR($M49="",$N49="")),"Clôture incomplète",IF(AND($I49&lt;&gt;"Clôturée",OR($M49&lt;&gt;"",$N49&lt;&gt;"")),"À vérifier","OK")))</f>
        <v/>
      </c>
      <c r="T49" s="16" t="n"/>
    </row>
    <row r="50" ht="34" customHeight="1">
      <c r="A50" s="14" t="n"/>
      <c r="B50" s="15" t="n"/>
      <c r="C50" s="15" t="n"/>
      <c r="D50" s="16" t="n"/>
      <c r="E50" s="15" t="n"/>
      <c r="F50" s="15" t="n"/>
      <c r="G50" s="17" t="n"/>
      <c r="H50" s="16" t="n"/>
      <c r="I50" s="17" t="n"/>
      <c r="J50" s="18" t="n"/>
      <c r="K50" s="16" t="n"/>
      <c r="L50" s="19">
        <f>IF(OR($A50="",$I50="Clôturée",$D50=""),"",IFERROR(IF($K50="",$D50,$K50)+_xlfn.XLOOKUP($G50,'Paramètres'!$A$7:$A$10,'Paramètres'!$B$7:$B$10),""))</f>
        <v/>
      </c>
      <c r="M50" s="15" t="n"/>
      <c r="N50" s="16" t="n"/>
      <c r="O50" s="15" t="n"/>
      <c r="P50" s="20">
        <f>IF(OR($A50="",$H50="",$I50="Clôturée"),"",$H50-Paramètres!$B$2)</f>
        <v/>
      </c>
      <c r="Q50" s="20">
        <f>IF(OR($A50="",$H50="",$I50="Clôturée"),"",MAX(0,Paramètres!$B$2-$H50))</f>
        <v/>
      </c>
      <c r="R50" s="9">
        <f>IF($A50="","",IF($I50="Clôturée","Non",IF(OR($F50="",$G50="",$H50=""),"À compléter",IF(AND($L50&lt;&gt;"",Paramètres!$B$2&gt;=$L50),"Oui","Non"))))</f>
        <v/>
      </c>
      <c r="S50" s="9">
        <f>IF($A50="","",IF(AND($I50="Clôturée",OR($M50="",$N50="")),"Clôture incomplète",IF(AND($I50&lt;&gt;"Clôturée",OR($M50&lt;&gt;"",$N50&lt;&gt;"")),"À vérifier","OK")))</f>
        <v/>
      </c>
      <c r="T50" s="16" t="n"/>
    </row>
    <row r="51" ht="34" customHeight="1">
      <c r="A51" s="14" t="n"/>
      <c r="B51" s="15" t="n"/>
      <c r="C51" s="15" t="n"/>
      <c r="D51" s="16" t="n"/>
      <c r="E51" s="15" t="n"/>
      <c r="F51" s="15" t="n"/>
      <c r="G51" s="17" t="n"/>
      <c r="H51" s="16" t="n"/>
      <c r="I51" s="17" t="n"/>
      <c r="J51" s="18" t="n"/>
      <c r="K51" s="16" t="n"/>
      <c r="L51" s="21">
        <f>IF(OR($A51="",$I51="Clôturée",$D51=""),"",IFERROR(IF($K51="",$D51,$K51)+_xlfn.XLOOKUP($G51,'Paramètres'!$A$7:$A$10,'Paramètres'!$B$7:$B$10),""))</f>
        <v/>
      </c>
      <c r="M51" s="15" t="n"/>
      <c r="N51" s="16" t="n"/>
      <c r="O51" s="15" t="n"/>
      <c r="P51" s="22">
        <f>IF(OR($A51="",$H51="",$I51="Clôturée"),"",$H51-Paramètres!$B$2)</f>
        <v/>
      </c>
      <c r="Q51" s="22">
        <f>IF(OR($A51="",$H51="",$I51="Clôturée"),"",MAX(0,Paramètres!$B$2-$H51))</f>
        <v/>
      </c>
      <c r="R51" s="7">
        <f>IF($A51="","",IF($I51="Clôturée","Non",IF(OR($F51="",$G51="",$H51=""),"À compléter",IF(AND($L51&lt;&gt;"",Paramètres!$B$2&gt;=$L51),"Oui","Non"))))</f>
        <v/>
      </c>
      <c r="S51" s="7">
        <f>IF($A51="","",IF(AND($I51="Clôturée",OR($M51="",$N51="")),"Clôture incomplète",IF(AND($I51&lt;&gt;"Clôturée",OR($M51&lt;&gt;"",$N51&lt;&gt;"")),"À vérifier","OK")))</f>
        <v/>
      </c>
      <c r="T51" s="16" t="n"/>
    </row>
    <row r="52" ht="34" customHeight="1">
      <c r="A52" s="14" t="n"/>
      <c r="B52" s="15" t="n"/>
      <c r="C52" s="15" t="n"/>
      <c r="D52" s="16" t="n"/>
      <c r="E52" s="15" t="n"/>
      <c r="F52" s="15" t="n"/>
      <c r="G52" s="17" t="n"/>
      <c r="H52" s="16" t="n"/>
      <c r="I52" s="17" t="n"/>
      <c r="J52" s="18" t="n"/>
      <c r="K52" s="16" t="n"/>
      <c r="L52" s="19">
        <f>IF(OR($A52="",$I52="Clôturée",$D52=""),"",IFERROR(IF($K52="",$D52,$K52)+_xlfn.XLOOKUP($G52,'Paramètres'!$A$7:$A$10,'Paramètres'!$B$7:$B$10),""))</f>
        <v/>
      </c>
      <c r="M52" s="15" t="n"/>
      <c r="N52" s="16" t="n"/>
      <c r="O52" s="15" t="n"/>
      <c r="P52" s="20">
        <f>IF(OR($A52="",$H52="",$I52="Clôturée"),"",$H52-Paramètres!$B$2)</f>
        <v/>
      </c>
      <c r="Q52" s="20">
        <f>IF(OR($A52="",$H52="",$I52="Clôturée"),"",MAX(0,Paramètres!$B$2-$H52))</f>
        <v/>
      </c>
      <c r="R52" s="9">
        <f>IF($A52="","",IF($I52="Clôturée","Non",IF(OR($F52="",$G52="",$H52=""),"À compléter",IF(AND($L52&lt;&gt;"",Paramètres!$B$2&gt;=$L52),"Oui","Non"))))</f>
        <v/>
      </c>
      <c r="S52" s="9">
        <f>IF($A52="","",IF(AND($I52="Clôturée",OR($M52="",$N52="")),"Clôture incomplète",IF(AND($I52&lt;&gt;"Clôturée",OR($M52&lt;&gt;"",$N52&lt;&gt;"")),"À vérifier","OK")))</f>
        <v/>
      </c>
      <c r="T52" s="16" t="n"/>
    </row>
    <row r="53" ht="34" customHeight="1">
      <c r="A53" s="14" t="n"/>
      <c r="B53" s="15" t="n"/>
      <c r="C53" s="15" t="n"/>
      <c r="D53" s="16" t="n"/>
      <c r="E53" s="15" t="n"/>
      <c r="F53" s="15" t="n"/>
      <c r="G53" s="17" t="n"/>
      <c r="H53" s="16" t="n"/>
      <c r="I53" s="17" t="n"/>
      <c r="J53" s="18" t="n"/>
      <c r="K53" s="16" t="n"/>
      <c r="L53" s="21">
        <f>IF(OR($A53="",$I53="Clôturée",$D53=""),"",IFERROR(IF($K53="",$D53,$K53)+_xlfn.XLOOKUP($G53,'Paramètres'!$A$7:$A$10,'Paramètres'!$B$7:$B$10),""))</f>
        <v/>
      </c>
      <c r="M53" s="15" t="n"/>
      <c r="N53" s="16" t="n"/>
      <c r="O53" s="15" t="n"/>
      <c r="P53" s="22">
        <f>IF(OR($A53="",$H53="",$I53="Clôturée"),"",$H53-Paramètres!$B$2)</f>
        <v/>
      </c>
      <c r="Q53" s="22">
        <f>IF(OR($A53="",$H53="",$I53="Clôturée"),"",MAX(0,Paramètres!$B$2-$H53))</f>
        <v/>
      </c>
      <c r="R53" s="7">
        <f>IF($A53="","",IF($I53="Clôturée","Non",IF(OR($F53="",$G53="",$H53=""),"À compléter",IF(AND($L53&lt;&gt;"",Paramètres!$B$2&gt;=$L53),"Oui","Non"))))</f>
        <v/>
      </c>
      <c r="S53" s="7">
        <f>IF($A53="","",IF(AND($I53="Clôturée",OR($M53="",$N53="")),"Clôture incomplète",IF(AND($I53&lt;&gt;"Clôturée",OR($M53&lt;&gt;"",$N53&lt;&gt;"")),"À vérifier","OK")))</f>
        <v/>
      </c>
      <c r="T53" s="16" t="n"/>
    </row>
    <row r="54" ht="34" customHeight="1">
      <c r="A54" s="14" t="n"/>
      <c r="B54" s="15" t="n"/>
      <c r="C54" s="15" t="n"/>
      <c r="D54" s="16" t="n"/>
      <c r="E54" s="15" t="n"/>
      <c r="F54" s="15" t="n"/>
      <c r="G54" s="17" t="n"/>
      <c r="H54" s="16" t="n"/>
      <c r="I54" s="17" t="n"/>
      <c r="J54" s="18" t="n"/>
      <c r="K54" s="16" t="n"/>
      <c r="L54" s="19">
        <f>IF(OR($A54="",$I54="Clôturée",$D54=""),"",IFERROR(IF($K54="",$D54,$K54)+_xlfn.XLOOKUP($G54,'Paramètres'!$A$7:$A$10,'Paramètres'!$B$7:$B$10),""))</f>
        <v/>
      </c>
      <c r="M54" s="15" t="n"/>
      <c r="N54" s="16" t="n"/>
      <c r="O54" s="15" t="n"/>
      <c r="P54" s="20">
        <f>IF(OR($A54="",$H54="",$I54="Clôturée"),"",$H54-Paramètres!$B$2)</f>
        <v/>
      </c>
      <c r="Q54" s="20">
        <f>IF(OR($A54="",$H54="",$I54="Clôturée"),"",MAX(0,Paramètres!$B$2-$H54))</f>
        <v/>
      </c>
      <c r="R54" s="9">
        <f>IF($A54="","",IF($I54="Clôturée","Non",IF(OR($F54="",$G54="",$H54=""),"À compléter",IF(AND($L54&lt;&gt;"",Paramètres!$B$2&gt;=$L54),"Oui","Non"))))</f>
        <v/>
      </c>
      <c r="S54" s="9">
        <f>IF($A54="","",IF(AND($I54="Clôturée",OR($M54="",$N54="")),"Clôture incomplète",IF(AND($I54&lt;&gt;"Clôturée",OR($M54&lt;&gt;"",$N54&lt;&gt;"")),"À vérifier","OK")))</f>
        <v/>
      </c>
      <c r="T54" s="16" t="n"/>
    </row>
    <row r="55" ht="34" customHeight="1">
      <c r="A55" s="14" t="n"/>
      <c r="B55" s="15" t="n"/>
      <c r="C55" s="15" t="n"/>
      <c r="D55" s="16" t="n"/>
      <c r="E55" s="15" t="n"/>
      <c r="F55" s="15" t="n"/>
      <c r="G55" s="17" t="n"/>
      <c r="H55" s="16" t="n"/>
      <c r="I55" s="17" t="n"/>
      <c r="J55" s="18" t="n"/>
      <c r="K55" s="16" t="n"/>
      <c r="L55" s="21">
        <f>IF(OR($A55="",$I55="Clôturée",$D55=""),"",IFERROR(IF($K55="",$D55,$K55)+_xlfn.XLOOKUP($G55,'Paramètres'!$A$7:$A$10,'Paramètres'!$B$7:$B$10),""))</f>
        <v/>
      </c>
      <c r="M55" s="15" t="n"/>
      <c r="N55" s="16" t="n"/>
      <c r="O55" s="15" t="n"/>
      <c r="P55" s="22">
        <f>IF(OR($A55="",$H55="",$I55="Clôturée"),"",$H55-Paramètres!$B$2)</f>
        <v/>
      </c>
      <c r="Q55" s="22">
        <f>IF(OR($A55="",$H55="",$I55="Clôturée"),"",MAX(0,Paramètres!$B$2-$H55))</f>
        <v/>
      </c>
      <c r="R55" s="7">
        <f>IF($A55="","",IF($I55="Clôturée","Non",IF(OR($F55="",$G55="",$H55=""),"À compléter",IF(AND($L55&lt;&gt;"",Paramètres!$B$2&gt;=$L55),"Oui","Non"))))</f>
        <v/>
      </c>
      <c r="S55" s="7">
        <f>IF($A55="","",IF(AND($I55="Clôturée",OR($M55="",$N55="")),"Clôture incomplète",IF(AND($I55&lt;&gt;"Clôturée",OR($M55&lt;&gt;"",$N55&lt;&gt;"")),"À vérifier","OK")))</f>
        <v/>
      </c>
      <c r="T55" s="16" t="n"/>
    </row>
    <row r="56" ht="34" customHeight="1">
      <c r="A56" s="14" t="n"/>
      <c r="B56" s="15" t="n"/>
      <c r="C56" s="15" t="n"/>
      <c r="D56" s="16" t="n"/>
      <c r="E56" s="15" t="n"/>
      <c r="F56" s="15" t="n"/>
      <c r="G56" s="17" t="n"/>
      <c r="H56" s="16" t="n"/>
      <c r="I56" s="17" t="n"/>
      <c r="J56" s="18" t="n"/>
      <c r="K56" s="16" t="n"/>
      <c r="L56" s="19">
        <f>IF(OR($A56="",$I56="Clôturée",$D56=""),"",IFERROR(IF($K56="",$D56,$K56)+_xlfn.XLOOKUP($G56,'Paramètres'!$A$7:$A$10,'Paramètres'!$B$7:$B$10),""))</f>
        <v/>
      </c>
      <c r="M56" s="15" t="n"/>
      <c r="N56" s="16" t="n"/>
      <c r="O56" s="15" t="n"/>
      <c r="P56" s="20">
        <f>IF(OR($A56="",$H56="",$I56="Clôturée"),"",$H56-Paramètres!$B$2)</f>
        <v/>
      </c>
      <c r="Q56" s="20">
        <f>IF(OR($A56="",$H56="",$I56="Clôturée"),"",MAX(0,Paramètres!$B$2-$H56))</f>
        <v/>
      </c>
      <c r="R56" s="9">
        <f>IF($A56="","",IF($I56="Clôturée","Non",IF(OR($F56="",$G56="",$H56=""),"À compléter",IF(AND($L56&lt;&gt;"",Paramètres!$B$2&gt;=$L56),"Oui","Non"))))</f>
        <v/>
      </c>
      <c r="S56" s="9">
        <f>IF($A56="","",IF(AND($I56="Clôturée",OR($M56="",$N56="")),"Clôture incomplète",IF(AND($I56&lt;&gt;"Clôturée",OR($M56&lt;&gt;"",$N56&lt;&gt;"")),"À vérifier","OK")))</f>
        <v/>
      </c>
      <c r="T56" s="16" t="n"/>
    </row>
    <row r="57" ht="34" customHeight="1">
      <c r="A57" s="14" t="n"/>
      <c r="B57" s="15" t="n"/>
      <c r="C57" s="15" t="n"/>
      <c r="D57" s="16" t="n"/>
      <c r="E57" s="15" t="n"/>
      <c r="F57" s="15" t="n"/>
      <c r="G57" s="17" t="n"/>
      <c r="H57" s="16" t="n"/>
      <c r="I57" s="17" t="n"/>
      <c r="J57" s="18" t="n"/>
      <c r="K57" s="16" t="n"/>
      <c r="L57" s="21">
        <f>IF(OR($A57="",$I57="Clôturée",$D57=""),"",IFERROR(IF($K57="",$D57,$K57)+_xlfn.XLOOKUP($G57,'Paramètres'!$A$7:$A$10,'Paramètres'!$B$7:$B$10),""))</f>
        <v/>
      </c>
      <c r="M57" s="15" t="n"/>
      <c r="N57" s="16" t="n"/>
      <c r="O57" s="15" t="n"/>
      <c r="P57" s="22">
        <f>IF(OR($A57="",$H57="",$I57="Clôturée"),"",$H57-Paramètres!$B$2)</f>
        <v/>
      </c>
      <c r="Q57" s="22">
        <f>IF(OR($A57="",$H57="",$I57="Clôturée"),"",MAX(0,Paramètres!$B$2-$H57))</f>
        <v/>
      </c>
      <c r="R57" s="7">
        <f>IF($A57="","",IF($I57="Clôturée","Non",IF(OR($F57="",$G57="",$H57=""),"À compléter",IF(AND($L57&lt;&gt;"",Paramètres!$B$2&gt;=$L57),"Oui","Non"))))</f>
        <v/>
      </c>
      <c r="S57" s="7">
        <f>IF($A57="","",IF(AND($I57="Clôturée",OR($M57="",$N57="")),"Clôture incomplète",IF(AND($I57&lt;&gt;"Clôturée",OR($M57&lt;&gt;"",$N57&lt;&gt;"")),"À vérifier","OK")))</f>
        <v/>
      </c>
      <c r="T57" s="16" t="n"/>
    </row>
    <row r="58" ht="34" customHeight="1">
      <c r="A58" s="14" t="n"/>
      <c r="B58" s="15" t="n"/>
      <c r="C58" s="15" t="n"/>
      <c r="D58" s="16" t="n"/>
      <c r="E58" s="15" t="n"/>
      <c r="F58" s="15" t="n"/>
      <c r="G58" s="17" t="n"/>
      <c r="H58" s="16" t="n"/>
      <c r="I58" s="17" t="n"/>
      <c r="J58" s="18" t="n"/>
      <c r="K58" s="16" t="n"/>
      <c r="L58" s="19">
        <f>IF(OR($A58="",$I58="Clôturée",$D58=""),"",IFERROR(IF($K58="",$D58,$K58)+_xlfn.XLOOKUP($G58,'Paramètres'!$A$7:$A$10,'Paramètres'!$B$7:$B$10),""))</f>
        <v/>
      </c>
      <c r="M58" s="15" t="n"/>
      <c r="N58" s="16" t="n"/>
      <c r="O58" s="15" t="n"/>
      <c r="P58" s="20">
        <f>IF(OR($A58="",$H58="",$I58="Clôturée"),"",$H58-Paramètres!$B$2)</f>
        <v/>
      </c>
      <c r="Q58" s="20">
        <f>IF(OR($A58="",$H58="",$I58="Clôturée"),"",MAX(0,Paramètres!$B$2-$H58))</f>
        <v/>
      </c>
      <c r="R58" s="9">
        <f>IF($A58="","",IF($I58="Clôturée","Non",IF(OR($F58="",$G58="",$H58=""),"À compléter",IF(AND($L58&lt;&gt;"",Paramètres!$B$2&gt;=$L58),"Oui","Non"))))</f>
        <v/>
      </c>
      <c r="S58" s="9">
        <f>IF($A58="","",IF(AND($I58="Clôturée",OR($M58="",$N58="")),"Clôture incomplète",IF(AND($I58&lt;&gt;"Clôturée",OR($M58&lt;&gt;"",$N58&lt;&gt;"")),"À vérifier","OK")))</f>
        <v/>
      </c>
      <c r="T58" s="16" t="n"/>
    </row>
    <row r="59" ht="34" customHeight="1">
      <c r="A59" s="14" t="n"/>
      <c r="B59" s="15" t="n"/>
      <c r="C59" s="15" t="n"/>
      <c r="D59" s="16" t="n"/>
      <c r="E59" s="15" t="n"/>
      <c r="F59" s="15" t="n"/>
      <c r="G59" s="17" t="n"/>
      <c r="H59" s="16" t="n"/>
      <c r="I59" s="17" t="n"/>
      <c r="J59" s="18" t="n"/>
      <c r="K59" s="16" t="n"/>
      <c r="L59" s="21">
        <f>IF(OR($A59="",$I59="Clôturée",$D59=""),"",IFERROR(IF($K59="",$D59,$K59)+_xlfn.XLOOKUP($G59,'Paramètres'!$A$7:$A$10,'Paramètres'!$B$7:$B$10),""))</f>
        <v/>
      </c>
      <c r="M59" s="15" t="n"/>
      <c r="N59" s="16" t="n"/>
      <c r="O59" s="15" t="n"/>
      <c r="P59" s="22">
        <f>IF(OR($A59="",$H59="",$I59="Clôturée"),"",$H59-Paramètres!$B$2)</f>
        <v/>
      </c>
      <c r="Q59" s="22">
        <f>IF(OR($A59="",$H59="",$I59="Clôturée"),"",MAX(0,Paramètres!$B$2-$H59))</f>
        <v/>
      </c>
      <c r="R59" s="7">
        <f>IF($A59="","",IF($I59="Clôturée","Non",IF(OR($F59="",$G59="",$H59=""),"À compléter",IF(AND($L59&lt;&gt;"",Paramètres!$B$2&gt;=$L59),"Oui","Non"))))</f>
        <v/>
      </c>
      <c r="S59" s="7">
        <f>IF($A59="","",IF(AND($I59="Clôturée",OR($M59="",$N59="")),"Clôture incomplète",IF(AND($I59&lt;&gt;"Clôturée",OR($M59&lt;&gt;"",$N59&lt;&gt;"")),"À vérifier","OK")))</f>
        <v/>
      </c>
      <c r="T59" s="16" t="n"/>
    </row>
    <row r="60" ht="34" customHeight="1">
      <c r="A60" s="14" t="n"/>
      <c r="B60" s="15" t="n"/>
      <c r="C60" s="15" t="n"/>
      <c r="D60" s="16" t="n"/>
      <c r="E60" s="15" t="n"/>
      <c r="F60" s="15" t="n"/>
      <c r="G60" s="17" t="n"/>
      <c r="H60" s="16" t="n"/>
      <c r="I60" s="17" t="n"/>
      <c r="J60" s="18" t="n"/>
      <c r="K60" s="16" t="n"/>
      <c r="L60" s="19">
        <f>IF(OR($A60="",$I60="Clôturée",$D60=""),"",IFERROR(IF($K60="",$D60,$K60)+_xlfn.XLOOKUP($G60,'Paramètres'!$A$7:$A$10,'Paramètres'!$B$7:$B$10),""))</f>
        <v/>
      </c>
      <c r="M60" s="15" t="n"/>
      <c r="N60" s="16" t="n"/>
      <c r="O60" s="15" t="n"/>
      <c r="P60" s="20">
        <f>IF(OR($A60="",$H60="",$I60="Clôturée"),"",$H60-Paramètres!$B$2)</f>
        <v/>
      </c>
      <c r="Q60" s="20">
        <f>IF(OR($A60="",$H60="",$I60="Clôturée"),"",MAX(0,Paramètres!$B$2-$H60))</f>
        <v/>
      </c>
      <c r="R60" s="9">
        <f>IF($A60="","",IF($I60="Clôturée","Non",IF(OR($F60="",$G60="",$H60=""),"À compléter",IF(AND($L60&lt;&gt;"",Paramètres!$B$2&gt;=$L60),"Oui","Non"))))</f>
        <v/>
      </c>
      <c r="S60" s="9">
        <f>IF($A60="","",IF(AND($I60="Clôturée",OR($M60="",$N60="")),"Clôture incomplète",IF(AND($I60&lt;&gt;"Clôturée",OR($M60&lt;&gt;"",$N60&lt;&gt;"")),"À vérifier","OK")))</f>
        <v/>
      </c>
      <c r="T60" s="16" t="n"/>
    </row>
    <row r="61" ht="34" customHeight="1">
      <c r="A61" s="14" t="n"/>
      <c r="B61" s="15" t="n"/>
      <c r="C61" s="15" t="n"/>
      <c r="D61" s="16" t="n"/>
      <c r="E61" s="15" t="n"/>
      <c r="F61" s="15" t="n"/>
      <c r="G61" s="17" t="n"/>
      <c r="H61" s="16" t="n"/>
      <c r="I61" s="17" t="n"/>
      <c r="J61" s="18" t="n"/>
      <c r="K61" s="16" t="n"/>
      <c r="L61" s="21">
        <f>IF(OR($A61="",$I61="Clôturée",$D61=""),"",IFERROR(IF($K61="",$D61,$K61)+_xlfn.XLOOKUP($G61,'Paramètres'!$A$7:$A$10,'Paramètres'!$B$7:$B$10),""))</f>
        <v/>
      </c>
      <c r="M61" s="15" t="n"/>
      <c r="N61" s="16" t="n"/>
      <c r="O61" s="15" t="n"/>
      <c r="P61" s="22">
        <f>IF(OR($A61="",$H61="",$I61="Clôturée"),"",$H61-Paramètres!$B$2)</f>
        <v/>
      </c>
      <c r="Q61" s="22">
        <f>IF(OR($A61="",$H61="",$I61="Clôturée"),"",MAX(0,Paramètres!$B$2-$H61))</f>
        <v/>
      </c>
      <c r="R61" s="7">
        <f>IF($A61="","",IF($I61="Clôturée","Non",IF(OR($F61="",$G61="",$H61=""),"À compléter",IF(AND($L61&lt;&gt;"",Paramètres!$B$2&gt;=$L61),"Oui","Non"))))</f>
        <v/>
      </c>
      <c r="S61" s="7">
        <f>IF($A61="","",IF(AND($I61="Clôturée",OR($M61="",$N61="")),"Clôture incomplète",IF(AND($I61&lt;&gt;"Clôturée",OR($M61&lt;&gt;"",$N61&lt;&gt;"")),"À vérifier","OK")))</f>
        <v/>
      </c>
      <c r="T61" s="16" t="n"/>
    </row>
    <row r="62" ht="34" customHeight="1">
      <c r="A62" s="14" t="n"/>
      <c r="B62" s="15" t="n"/>
      <c r="C62" s="15" t="n"/>
      <c r="D62" s="16" t="n"/>
      <c r="E62" s="15" t="n"/>
      <c r="F62" s="15" t="n"/>
      <c r="G62" s="17" t="n"/>
      <c r="H62" s="16" t="n"/>
      <c r="I62" s="17" t="n"/>
      <c r="J62" s="18" t="n"/>
      <c r="K62" s="16" t="n"/>
      <c r="L62" s="19">
        <f>IF(OR($A62="",$I62="Clôturée",$D62=""),"",IFERROR(IF($K62="",$D62,$K62)+_xlfn.XLOOKUP($G62,'Paramètres'!$A$7:$A$10,'Paramètres'!$B$7:$B$10),""))</f>
        <v/>
      </c>
      <c r="M62" s="15" t="n"/>
      <c r="N62" s="16" t="n"/>
      <c r="O62" s="15" t="n"/>
      <c r="P62" s="20">
        <f>IF(OR($A62="",$H62="",$I62="Clôturée"),"",$H62-Paramètres!$B$2)</f>
        <v/>
      </c>
      <c r="Q62" s="20">
        <f>IF(OR($A62="",$H62="",$I62="Clôturée"),"",MAX(0,Paramètres!$B$2-$H62))</f>
        <v/>
      </c>
      <c r="R62" s="9">
        <f>IF($A62="","",IF($I62="Clôturée","Non",IF(OR($F62="",$G62="",$H62=""),"À compléter",IF(AND($L62&lt;&gt;"",Paramètres!$B$2&gt;=$L62),"Oui","Non"))))</f>
        <v/>
      </c>
      <c r="S62" s="9">
        <f>IF($A62="","",IF(AND($I62="Clôturée",OR($M62="",$N62="")),"Clôture incomplète",IF(AND($I62&lt;&gt;"Clôturée",OR($M62&lt;&gt;"",$N62&lt;&gt;"")),"À vérifier","OK")))</f>
        <v/>
      </c>
      <c r="T62" s="16" t="n"/>
    </row>
    <row r="63" ht="34" customHeight="1">
      <c r="A63" s="14" t="n"/>
      <c r="B63" s="15" t="n"/>
      <c r="C63" s="15" t="n"/>
      <c r="D63" s="16" t="n"/>
      <c r="E63" s="15" t="n"/>
      <c r="F63" s="15" t="n"/>
      <c r="G63" s="17" t="n"/>
      <c r="H63" s="16" t="n"/>
      <c r="I63" s="17" t="n"/>
      <c r="J63" s="18" t="n"/>
      <c r="K63" s="16" t="n"/>
      <c r="L63" s="21">
        <f>IF(OR($A63="",$I63="Clôturée",$D63=""),"",IFERROR(IF($K63="",$D63,$K63)+_xlfn.XLOOKUP($G63,'Paramètres'!$A$7:$A$10,'Paramètres'!$B$7:$B$10),""))</f>
        <v/>
      </c>
      <c r="M63" s="15" t="n"/>
      <c r="N63" s="16" t="n"/>
      <c r="O63" s="15" t="n"/>
      <c r="P63" s="22">
        <f>IF(OR($A63="",$H63="",$I63="Clôturée"),"",$H63-Paramètres!$B$2)</f>
        <v/>
      </c>
      <c r="Q63" s="22">
        <f>IF(OR($A63="",$H63="",$I63="Clôturée"),"",MAX(0,Paramètres!$B$2-$H63))</f>
        <v/>
      </c>
      <c r="R63" s="7">
        <f>IF($A63="","",IF($I63="Clôturée","Non",IF(OR($F63="",$G63="",$H63=""),"À compléter",IF(AND($L63&lt;&gt;"",Paramètres!$B$2&gt;=$L63),"Oui","Non"))))</f>
        <v/>
      </c>
      <c r="S63" s="7">
        <f>IF($A63="","",IF(AND($I63="Clôturée",OR($M63="",$N63="")),"Clôture incomplète",IF(AND($I63&lt;&gt;"Clôturée",OR($M63&lt;&gt;"",$N63&lt;&gt;"")),"À vérifier","OK")))</f>
        <v/>
      </c>
      <c r="T63" s="16" t="n"/>
    </row>
    <row r="64" ht="34" customHeight="1">
      <c r="A64" s="14" t="n"/>
      <c r="B64" s="15" t="n"/>
      <c r="C64" s="15" t="n"/>
      <c r="D64" s="16" t="n"/>
      <c r="E64" s="15" t="n"/>
      <c r="F64" s="15" t="n"/>
      <c r="G64" s="17" t="n"/>
      <c r="H64" s="16" t="n"/>
      <c r="I64" s="17" t="n"/>
      <c r="J64" s="18" t="n"/>
      <c r="K64" s="16" t="n"/>
      <c r="L64" s="19">
        <f>IF(OR($A64="",$I64="Clôturée",$D64=""),"",IFERROR(IF($K64="",$D64,$K64)+_xlfn.XLOOKUP($G64,'Paramètres'!$A$7:$A$10,'Paramètres'!$B$7:$B$10),""))</f>
        <v/>
      </c>
      <c r="M64" s="15" t="n"/>
      <c r="N64" s="16" t="n"/>
      <c r="O64" s="15" t="n"/>
      <c r="P64" s="20">
        <f>IF(OR($A64="",$H64="",$I64="Clôturée"),"",$H64-Paramètres!$B$2)</f>
        <v/>
      </c>
      <c r="Q64" s="20">
        <f>IF(OR($A64="",$H64="",$I64="Clôturée"),"",MAX(0,Paramètres!$B$2-$H64))</f>
        <v/>
      </c>
      <c r="R64" s="9">
        <f>IF($A64="","",IF($I64="Clôturée","Non",IF(OR($F64="",$G64="",$H64=""),"À compléter",IF(AND($L64&lt;&gt;"",Paramètres!$B$2&gt;=$L64),"Oui","Non"))))</f>
        <v/>
      </c>
      <c r="S64" s="9">
        <f>IF($A64="","",IF(AND($I64="Clôturée",OR($M64="",$N64="")),"Clôture incomplète",IF(AND($I64&lt;&gt;"Clôturée",OR($M64&lt;&gt;"",$N64&lt;&gt;"")),"À vérifier","OK")))</f>
        <v/>
      </c>
      <c r="T64" s="16" t="n"/>
    </row>
    <row r="65" ht="34" customHeight="1">
      <c r="A65" s="14" t="n"/>
      <c r="B65" s="15" t="n"/>
      <c r="C65" s="15" t="n"/>
      <c r="D65" s="16" t="n"/>
      <c r="E65" s="15" t="n"/>
      <c r="F65" s="15" t="n"/>
      <c r="G65" s="17" t="n"/>
      <c r="H65" s="16" t="n"/>
      <c r="I65" s="17" t="n"/>
      <c r="J65" s="18" t="n"/>
      <c r="K65" s="16" t="n"/>
      <c r="L65" s="21">
        <f>IF(OR($A65="",$I65="Clôturée",$D65=""),"",IFERROR(IF($K65="",$D65,$K65)+_xlfn.XLOOKUP($G65,'Paramètres'!$A$7:$A$10,'Paramètres'!$B$7:$B$10),""))</f>
        <v/>
      </c>
      <c r="M65" s="15" t="n"/>
      <c r="N65" s="16" t="n"/>
      <c r="O65" s="15" t="n"/>
      <c r="P65" s="22">
        <f>IF(OR($A65="",$H65="",$I65="Clôturée"),"",$H65-Paramètres!$B$2)</f>
        <v/>
      </c>
      <c r="Q65" s="22">
        <f>IF(OR($A65="",$H65="",$I65="Clôturée"),"",MAX(0,Paramètres!$B$2-$H65))</f>
        <v/>
      </c>
      <c r="R65" s="7">
        <f>IF($A65="","",IF($I65="Clôturée","Non",IF(OR($F65="",$G65="",$H65=""),"À compléter",IF(AND($L65&lt;&gt;"",Paramètres!$B$2&gt;=$L65),"Oui","Non"))))</f>
        <v/>
      </c>
      <c r="S65" s="7">
        <f>IF($A65="","",IF(AND($I65="Clôturée",OR($M65="",$N65="")),"Clôture incomplète",IF(AND($I65&lt;&gt;"Clôturée",OR($M65&lt;&gt;"",$N65&lt;&gt;"")),"À vérifier","OK")))</f>
        <v/>
      </c>
      <c r="T65" s="16" t="n"/>
    </row>
    <row r="66" ht="34" customHeight="1">
      <c r="A66" s="14" t="n"/>
      <c r="B66" s="15" t="n"/>
      <c r="C66" s="15" t="n"/>
      <c r="D66" s="16" t="n"/>
      <c r="E66" s="15" t="n"/>
      <c r="F66" s="15" t="n"/>
      <c r="G66" s="17" t="n"/>
      <c r="H66" s="16" t="n"/>
      <c r="I66" s="17" t="n"/>
      <c r="J66" s="18" t="n"/>
      <c r="K66" s="16" t="n"/>
      <c r="L66" s="19">
        <f>IF(OR($A66="",$I66="Clôturée",$D66=""),"",IFERROR(IF($K66="",$D66,$K66)+_xlfn.XLOOKUP($G66,'Paramètres'!$A$7:$A$10,'Paramètres'!$B$7:$B$10),""))</f>
        <v/>
      </c>
      <c r="M66" s="15" t="n"/>
      <c r="N66" s="16" t="n"/>
      <c r="O66" s="15" t="n"/>
      <c r="P66" s="20">
        <f>IF(OR($A66="",$H66="",$I66="Clôturée"),"",$H66-Paramètres!$B$2)</f>
        <v/>
      </c>
      <c r="Q66" s="20">
        <f>IF(OR($A66="",$H66="",$I66="Clôturée"),"",MAX(0,Paramètres!$B$2-$H66))</f>
        <v/>
      </c>
      <c r="R66" s="9">
        <f>IF($A66="","",IF($I66="Clôturée","Non",IF(OR($F66="",$G66="",$H66=""),"À compléter",IF(AND($L66&lt;&gt;"",Paramètres!$B$2&gt;=$L66),"Oui","Non"))))</f>
        <v/>
      </c>
      <c r="S66" s="9">
        <f>IF($A66="","",IF(AND($I66="Clôturée",OR($M66="",$N66="")),"Clôture incomplète",IF(AND($I66&lt;&gt;"Clôturée",OR($M66&lt;&gt;"",$N66&lt;&gt;"")),"À vérifier","OK")))</f>
        <v/>
      </c>
      <c r="T66" s="16" t="n"/>
    </row>
    <row r="67" ht="34" customHeight="1">
      <c r="A67" s="14" t="n"/>
      <c r="B67" s="15" t="n"/>
      <c r="C67" s="15" t="n"/>
      <c r="D67" s="16" t="n"/>
      <c r="E67" s="15" t="n"/>
      <c r="F67" s="15" t="n"/>
      <c r="G67" s="17" t="n"/>
      <c r="H67" s="16" t="n"/>
      <c r="I67" s="17" t="n"/>
      <c r="J67" s="18" t="n"/>
      <c r="K67" s="16" t="n"/>
      <c r="L67" s="21">
        <f>IF(OR($A67="",$I67="Clôturée",$D67=""),"",IFERROR(IF($K67="",$D67,$K67)+_xlfn.XLOOKUP($G67,'Paramètres'!$A$7:$A$10,'Paramètres'!$B$7:$B$10),""))</f>
        <v/>
      </c>
      <c r="M67" s="15" t="n"/>
      <c r="N67" s="16" t="n"/>
      <c r="O67" s="15" t="n"/>
      <c r="P67" s="22">
        <f>IF(OR($A67="",$H67="",$I67="Clôturée"),"",$H67-Paramètres!$B$2)</f>
        <v/>
      </c>
      <c r="Q67" s="22">
        <f>IF(OR($A67="",$H67="",$I67="Clôturée"),"",MAX(0,Paramètres!$B$2-$H67))</f>
        <v/>
      </c>
      <c r="R67" s="7">
        <f>IF($A67="","",IF($I67="Clôturée","Non",IF(OR($F67="",$G67="",$H67=""),"À compléter",IF(AND($L67&lt;&gt;"",Paramètres!$B$2&gt;=$L67),"Oui","Non"))))</f>
        <v/>
      </c>
      <c r="S67" s="7">
        <f>IF($A67="","",IF(AND($I67="Clôturée",OR($M67="",$N67="")),"Clôture incomplète",IF(AND($I67&lt;&gt;"Clôturée",OR($M67&lt;&gt;"",$N67&lt;&gt;"")),"À vérifier","OK")))</f>
        <v/>
      </c>
      <c r="T67" s="16" t="n"/>
    </row>
    <row r="68" ht="34" customHeight="1">
      <c r="A68" s="14" t="n"/>
      <c r="B68" s="15" t="n"/>
      <c r="C68" s="15" t="n"/>
      <c r="D68" s="16" t="n"/>
      <c r="E68" s="15" t="n"/>
      <c r="F68" s="15" t="n"/>
      <c r="G68" s="17" t="n"/>
      <c r="H68" s="16" t="n"/>
      <c r="I68" s="17" t="n"/>
      <c r="J68" s="18" t="n"/>
      <c r="K68" s="16" t="n"/>
      <c r="L68" s="19">
        <f>IF(OR($A68="",$I68="Clôturée",$D68=""),"",IFERROR(IF($K68="",$D68,$K68)+_xlfn.XLOOKUP($G68,'Paramètres'!$A$7:$A$10,'Paramètres'!$B$7:$B$10),""))</f>
        <v/>
      </c>
      <c r="M68" s="15" t="n"/>
      <c r="N68" s="16" t="n"/>
      <c r="O68" s="15" t="n"/>
      <c r="P68" s="20">
        <f>IF(OR($A68="",$H68="",$I68="Clôturée"),"",$H68-Paramètres!$B$2)</f>
        <v/>
      </c>
      <c r="Q68" s="20">
        <f>IF(OR($A68="",$H68="",$I68="Clôturée"),"",MAX(0,Paramètres!$B$2-$H68))</f>
        <v/>
      </c>
      <c r="R68" s="9">
        <f>IF($A68="","",IF($I68="Clôturée","Non",IF(OR($F68="",$G68="",$H68=""),"À compléter",IF(AND($L68&lt;&gt;"",Paramètres!$B$2&gt;=$L68),"Oui","Non"))))</f>
        <v/>
      </c>
      <c r="S68" s="9">
        <f>IF($A68="","",IF(AND($I68="Clôturée",OR($M68="",$N68="")),"Clôture incomplète",IF(AND($I68&lt;&gt;"Clôturée",OR($M68&lt;&gt;"",$N68&lt;&gt;"")),"À vérifier","OK")))</f>
        <v/>
      </c>
      <c r="T68" s="16" t="n"/>
    </row>
    <row r="69" ht="34" customHeight="1">
      <c r="A69" s="14" t="n"/>
      <c r="B69" s="15" t="n"/>
      <c r="C69" s="15" t="n"/>
      <c r="D69" s="16" t="n"/>
      <c r="E69" s="15" t="n"/>
      <c r="F69" s="15" t="n"/>
      <c r="G69" s="17" t="n"/>
      <c r="H69" s="16" t="n"/>
      <c r="I69" s="17" t="n"/>
      <c r="J69" s="18" t="n"/>
      <c r="K69" s="16" t="n"/>
      <c r="L69" s="21">
        <f>IF(OR($A69="",$I69="Clôturée",$D69=""),"",IFERROR(IF($K69="",$D69,$K69)+_xlfn.XLOOKUP($G69,'Paramètres'!$A$7:$A$10,'Paramètres'!$B$7:$B$10),""))</f>
        <v/>
      </c>
      <c r="M69" s="15" t="n"/>
      <c r="N69" s="16" t="n"/>
      <c r="O69" s="15" t="n"/>
      <c r="P69" s="22">
        <f>IF(OR($A69="",$H69="",$I69="Clôturée"),"",$H69-Paramètres!$B$2)</f>
        <v/>
      </c>
      <c r="Q69" s="22">
        <f>IF(OR($A69="",$H69="",$I69="Clôturée"),"",MAX(0,Paramètres!$B$2-$H69))</f>
        <v/>
      </c>
      <c r="R69" s="7">
        <f>IF($A69="","",IF($I69="Clôturée","Non",IF(OR($F69="",$G69="",$H69=""),"À compléter",IF(AND($L69&lt;&gt;"",Paramètres!$B$2&gt;=$L69),"Oui","Non"))))</f>
        <v/>
      </c>
      <c r="S69" s="7">
        <f>IF($A69="","",IF(AND($I69="Clôturée",OR($M69="",$N69="")),"Clôture incomplète",IF(AND($I69&lt;&gt;"Clôturée",OR($M69&lt;&gt;"",$N69&lt;&gt;"")),"À vérifier","OK")))</f>
        <v/>
      </c>
      <c r="T69" s="16" t="n"/>
    </row>
    <row r="70" ht="34" customHeight="1">
      <c r="A70" s="14" t="n"/>
      <c r="B70" s="15" t="n"/>
      <c r="C70" s="15" t="n"/>
      <c r="D70" s="16" t="n"/>
      <c r="E70" s="15" t="n"/>
      <c r="F70" s="15" t="n"/>
      <c r="G70" s="17" t="n"/>
      <c r="H70" s="16" t="n"/>
      <c r="I70" s="17" t="n"/>
      <c r="J70" s="18" t="n"/>
      <c r="K70" s="16" t="n"/>
      <c r="L70" s="19">
        <f>IF(OR($A70="",$I70="Clôturée",$D70=""),"",IFERROR(IF($K70="",$D70,$K70)+_xlfn.XLOOKUP($G70,'Paramètres'!$A$7:$A$10,'Paramètres'!$B$7:$B$10),""))</f>
        <v/>
      </c>
      <c r="M70" s="15" t="n"/>
      <c r="N70" s="16" t="n"/>
      <c r="O70" s="15" t="n"/>
      <c r="P70" s="20">
        <f>IF(OR($A70="",$H70="",$I70="Clôturée"),"",$H70-Paramètres!$B$2)</f>
        <v/>
      </c>
      <c r="Q70" s="20">
        <f>IF(OR($A70="",$H70="",$I70="Clôturée"),"",MAX(0,Paramètres!$B$2-$H70))</f>
        <v/>
      </c>
      <c r="R70" s="9">
        <f>IF($A70="","",IF($I70="Clôturée","Non",IF(OR($F70="",$G70="",$H70=""),"À compléter",IF(AND($L70&lt;&gt;"",Paramètres!$B$2&gt;=$L70),"Oui","Non"))))</f>
        <v/>
      </c>
      <c r="S70" s="9">
        <f>IF($A70="","",IF(AND($I70="Clôturée",OR($M70="",$N70="")),"Clôture incomplète",IF(AND($I70&lt;&gt;"Clôturée",OR($M70&lt;&gt;"",$N70&lt;&gt;"")),"À vérifier","OK")))</f>
        <v/>
      </c>
      <c r="T70" s="16" t="n"/>
    </row>
    <row r="71" ht="34" customHeight="1">
      <c r="A71" s="14" t="n"/>
      <c r="B71" s="15" t="n"/>
      <c r="C71" s="15" t="n"/>
      <c r="D71" s="16" t="n"/>
      <c r="E71" s="15" t="n"/>
      <c r="F71" s="15" t="n"/>
      <c r="G71" s="17" t="n"/>
      <c r="H71" s="16" t="n"/>
      <c r="I71" s="17" t="n"/>
      <c r="J71" s="18" t="n"/>
      <c r="K71" s="16" t="n"/>
      <c r="L71" s="21">
        <f>IF(OR($A71="",$I71="Clôturée",$D71=""),"",IFERROR(IF($K71="",$D71,$K71)+_xlfn.XLOOKUP($G71,'Paramètres'!$A$7:$A$10,'Paramètres'!$B$7:$B$10),""))</f>
        <v/>
      </c>
      <c r="M71" s="15" t="n"/>
      <c r="N71" s="16" t="n"/>
      <c r="O71" s="15" t="n"/>
      <c r="P71" s="22">
        <f>IF(OR($A71="",$H71="",$I71="Clôturée"),"",$H71-Paramètres!$B$2)</f>
        <v/>
      </c>
      <c r="Q71" s="22">
        <f>IF(OR($A71="",$H71="",$I71="Clôturée"),"",MAX(0,Paramètres!$B$2-$H71))</f>
        <v/>
      </c>
      <c r="R71" s="7">
        <f>IF($A71="","",IF($I71="Clôturée","Non",IF(OR($F71="",$G71="",$H71=""),"À compléter",IF(AND($L71&lt;&gt;"",Paramètres!$B$2&gt;=$L71),"Oui","Non"))))</f>
        <v/>
      </c>
      <c r="S71" s="7">
        <f>IF($A71="","",IF(AND($I71="Clôturée",OR($M71="",$N71="")),"Clôture incomplète",IF(AND($I71&lt;&gt;"Clôturée",OR($M71&lt;&gt;"",$N71&lt;&gt;"")),"À vérifier","OK")))</f>
        <v/>
      </c>
      <c r="T71" s="16" t="n"/>
    </row>
    <row r="72" ht="34" customHeight="1">
      <c r="A72" s="14" t="n"/>
      <c r="B72" s="15" t="n"/>
      <c r="C72" s="15" t="n"/>
      <c r="D72" s="16" t="n"/>
      <c r="E72" s="15" t="n"/>
      <c r="F72" s="15" t="n"/>
      <c r="G72" s="17" t="n"/>
      <c r="H72" s="16" t="n"/>
      <c r="I72" s="17" t="n"/>
      <c r="J72" s="18" t="n"/>
      <c r="K72" s="16" t="n"/>
      <c r="L72" s="19">
        <f>IF(OR($A72="",$I72="Clôturée",$D72=""),"",IFERROR(IF($K72="",$D72,$K72)+_xlfn.XLOOKUP($G72,'Paramètres'!$A$7:$A$10,'Paramètres'!$B$7:$B$10),""))</f>
        <v/>
      </c>
      <c r="M72" s="15" t="n"/>
      <c r="N72" s="16" t="n"/>
      <c r="O72" s="15" t="n"/>
      <c r="P72" s="20">
        <f>IF(OR($A72="",$H72="",$I72="Clôturée"),"",$H72-Paramètres!$B$2)</f>
        <v/>
      </c>
      <c r="Q72" s="20">
        <f>IF(OR($A72="",$H72="",$I72="Clôturée"),"",MAX(0,Paramètres!$B$2-$H72))</f>
        <v/>
      </c>
      <c r="R72" s="9">
        <f>IF($A72="","",IF($I72="Clôturée","Non",IF(OR($F72="",$G72="",$H72=""),"À compléter",IF(AND($L72&lt;&gt;"",Paramètres!$B$2&gt;=$L72),"Oui","Non"))))</f>
        <v/>
      </c>
      <c r="S72" s="9">
        <f>IF($A72="","",IF(AND($I72="Clôturée",OR($M72="",$N72="")),"Clôture incomplète",IF(AND($I72&lt;&gt;"Clôturée",OR($M72&lt;&gt;"",$N72&lt;&gt;"")),"À vérifier","OK")))</f>
        <v/>
      </c>
      <c r="T72" s="16" t="n"/>
    </row>
    <row r="73" ht="34" customHeight="1">
      <c r="A73" s="14" t="n"/>
      <c r="B73" s="15" t="n"/>
      <c r="C73" s="15" t="n"/>
      <c r="D73" s="16" t="n"/>
      <c r="E73" s="15" t="n"/>
      <c r="F73" s="15" t="n"/>
      <c r="G73" s="17" t="n"/>
      <c r="H73" s="16" t="n"/>
      <c r="I73" s="17" t="n"/>
      <c r="J73" s="18" t="n"/>
      <c r="K73" s="16" t="n"/>
      <c r="L73" s="21">
        <f>IF(OR($A73="",$I73="Clôturée",$D73=""),"",IFERROR(IF($K73="",$D73,$K73)+_xlfn.XLOOKUP($G73,'Paramètres'!$A$7:$A$10,'Paramètres'!$B$7:$B$10),""))</f>
        <v/>
      </c>
      <c r="M73" s="15" t="n"/>
      <c r="N73" s="16" t="n"/>
      <c r="O73" s="15" t="n"/>
      <c r="P73" s="22">
        <f>IF(OR($A73="",$H73="",$I73="Clôturée"),"",$H73-Paramètres!$B$2)</f>
        <v/>
      </c>
      <c r="Q73" s="22">
        <f>IF(OR($A73="",$H73="",$I73="Clôturée"),"",MAX(0,Paramètres!$B$2-$H73))</f>
        <v/>
      </c>
      <c r="R73" s="7">
        <f>IF($A73="","",IF($I73="Clôturée","Non",IF(OR($F73="",$G73="",$H73=""),"À compléter",IF(AND($L73&lt;&gt;"",Paramètres!$B$2&gt;=$L73),"Oui","Non"))))</f>
        <v/>
      </c>
      <c r="S73" s="7">
        <f>IF($A73="","",IF(AND($I73="Clôturée",OR($M73="",$N73="")),"Clôture incomplète",IF(AND($I73&lt;&gt;"Clôturée",OR($M73&lt;&gt;"",$N73&lt;&gt;"")),"À vérifier","OK")))</f>
        <v/>
      </c>
      <c r="T73" s="16" t="n"/>
    </row>
    <row r="74" ht="34" customHeight="1">
      <c r="A74" s="14" t="n"/>
      <c r="B74" s="15" t="n"/>
      <c r="C74" s="15" t="n"/>
      <c r="D74" s="16" t="n"/>
      <c r="E74" s="15" t="n"/>
      <c r="F74" s="15" t="n"/>
      <c r="G74" s="17" t="n"/>
      <c r="H74" s="16" t="n"/>
      <c r="I74" s="17" t="n"/>
      <c r="J74" s="18" t="n"/>
      <c r="K74" s="16" t="n"/>
      <c r="L74" s="19">
        <f>IF(OR($A74="",$I74="Clôturée",$D74=""),"",IFERROR(IF($K74="",$D74,$K74)+_xlfn.XLOOKUP($G74,'Paramètres'!$A$7:$A$10,'Paramètres'!$B$7:$B$10),""))</f>
        <v/>
      </c>
      <c r="M74" s="15" t="n"/>
      <c r="N74" s="16" t="n"/>
      <c r="O74" s="15" t="n"/>
      <c r="P74" s="20">
        <f>IF(OR($A74="",$H74="",$I74="Clôturée"),"",$H74-Paramètres!$B$2)</f>
        <v/>
      </c>
      <c r="Q74" s="20">
        <f>IF(OR($A74="",$H74="",$I74="Clôturée"),"",MAX(0,Paramètres!$B$2-$H74))</f>
        <v/>
      </c>
      <c r="R74" s="9">
        <f>IF($A74="","",IF($I74="Clôturée","Non",IF(OR($F74="",$G74="",$H74=""),"À compléter",IF(AND($L74&lt;&gt;"",Paramètres!$B$2&gt;=$L74),"Oui","Non"))))</f>
        <v/>
      </c>
      <c r="S74" s="9">
        <f>IF($A74="","",IF(AND($I74="Clôturée",OR($M74="",$N74="")),"Clôture incomplète",IF(AND($I74&lt;&gt;"Clôturée",OR($M74&lt;&gt;"",$N74&lt;&gt;"")),"À vérifier","OK")))</f>
        <v/>
      </c>
      <c r="T74" s="16" t="n"/>
    </row>
    <row r="75" ht="34" customHeight="1">
      <c r="A75" s="14" t="n"/>
      <c r="B75" s="15" t="n"/>
      <c r="C75" s="15" t="n"/>
      <c r="D75" s="16" t="n"/>
      <c r="E75" s="15" t="n"/>
      <c r="F75" s="15" t="n"/>
      <c r="G75" s="17" t="n"/>
      <c r="H75" s="16" t="n"/>
      <c r="I75" s="17" t="n"/>
      <c r="J75" s="18" t="n"/>
      <c r="K75" s="16" t="n"/>
      <c r="L75" s="21">
        <f>IF(OR($A75="",$I75="Clôturée",$D75=""),"",IFERROR(IF($K75="",$D75,$K75)+_xlfn.XLOOKUP($G75,'Paramètres'!$A$7:$A$10,'Paramètres'!$B$7:$B$10),""))</f>
        <v/>
      </c>
      <c r="M75" s="15" t="n"/>
      <c r="N75" s="16" t="n"/>
      <c r="O75" s="15" t="n"/>
      <c r="P75" s="22">
        <f>IF(OR($A75="",$H75="",$I75="Clôturée"),"",$H75-Paramètres!$B$2)</f>
        <v/>
      </c>
      <c r="Q75" s="22">
        <f>IF(OR($A75="",$H75="",$I75="Clôturée"),"",MAX(0,Paramètres!$B$2-$H75))</f>
        <v/>
      </c>
      <c r="R75" s="7">
        <f>IF($A75="","",IF($I75="Clôturée","Non",IF(OR($F75="",$G75="",$H75=""),"À compléter",IF(AND($L75&lt;&gt;"",Paramètres!$B$2&gt;=$L75),"Oui","Non"))))</f>
        <v/>
      </c>
      <c r="S75" s="7">
        <f>IF($A75="","",IF(AND($I75="Clôturée",OR($M75="",$N75="")),"Clôture incomplète",IF(AND($I75&lt;&gt;"Clôturée",OR($M75&lt;&gt;"",$N75&lt;&gt;"")),"À vérifier","OK")))</f>
        <v/>
      </c>
      <c r="T75" s="16" t="n"/>
    </row>
    <row r="76" ht="34" customHeight="1">
      <c r="A76" s="14" t="n"/>
      <c r="B76" s="15" t="n"/>
      <c r="C76" s="15" t="n"/>
      <c r="D76" s="16" t="n"/>
      <c r="E76" s="15" t="n"/>
      <c r="F76" s="15" t="n"/>
      <c r="G76" s="17" t="n"/>
      <c r="H76" s="16" t="n"/>
      <c r="I76" s="17" t="n"/>
      <c r="J76" s="18" t="n"/>
      <c r="K76" s="16" t="n"/>
      <c r="L76" s="19">
        <f>IF(OR($A76="",$I76="Clôturée",$D76=""),"",IFERROR(IF($K76="",$D76,$K76)+_xlfn.XLOOKUP($G76,'Paramètres'!$A$7:$A$10,'Paramètres'!$B$7:$B$10),""))</f>
        <v/>
      </c>
      <c r="M76" s="15" t="n"/>
      <c r="N76" s="16" t="n"/>
      <c r="O76" s="15" t="n"/>
      <c r="P76" s="20">
        <f>IF(OR($A76="",$H76="",$I76="Clôturée"),"",$H76-Paramètres!$B$2)</f>
        <v/>
      </c>
      <c r="Q76" s="20">
        <f>IF(OR($A76="",$H76="",$I76="Clôturée"),"",MAX(0,Paramètres!$B$2-$H76))</f>
        <v/>
      </c>
      <c r="R76" s="9">
        <f>IF($A76="","",IF($I76="Clôturée","Non",IF(OR($F76="",$G76="",$H76=""),"À compléter",IF(AND($L76&lt;&gt;"",Paramètres!$B$2&gt;=$L76),"Oui","Non"))))</f>
        <v/>
      </c>
      <c r="S76" s="9">
        <f>IF($A76="","",IF(AND($I76="Clôturée",OR($M76="",$N76="")),"Clôture incomplète",IF(AND($I76&lt;&gt;"Clôturée",OR($M76&lt;&gt;"",$N76&lt;&gt;"")),"À vérifier","OK")))</f>
        <v/>
      </c>
      <c r="T76" s="16" t="n"/>
    </row>
    <row r="77" ht="34" customHeight="1">
      <c r="A77" s="14" t="n"/>
      <c r="B77" s="15" t="n"/>
      <c r="C77" s="15" t="n"/>
      <c r="D77" s="16" t="n"/>
      <c r="E77" s="15" t="n"/>
      <c r="F77" s="15" t="n"/>
      <c r="G77" s="17" t="n"/>
      <c r="H77" s="16" t="n"/>
      <c r="I77" s="17" t="n"/>
      <c r="J77" s="18" t="n"/>
      <c r="K77" s="16" t="n"/>
      <c r="L77" s="21">
        <f>IF(OR($A77="",$I77="Clôturée",$D77=""),"",IFERROR(IF($K77="",$D77,$K77)+_xlfn.XLOOKUP($G77,'Paramètres'!$A$7:$A$10,'Paramètres'!$B$7:$B$10),""))</f>
        <v/>
      </c>
      <c r="M77" s="15" t="n"/>
      <c r="N77" s="16" t="n"/>
      <c r="O77" s="15" t="n"/>
      <c r="P77" s="22">
        <f>IF(OR($A77="",$H77="",$I77="Clôturée"),"",$H77-Paramètres!$B$2)</f>
        <v/>
      </c>
      <c r="Q77" s="22">
        <f>IF(OR($A77="",$H77="",$I77="Clôturée"),"",MAX(0,Paramètres!$B$2-$H77))</f>
        <v/>
      </c>
      <c r="R77" s="7">
        <f>IF($A77="","",IF($I77="Clôturée","Non",IF(OR($F77="",$G77="",$H77=""),"À compléter",IF(AND($L77&lt;&gt;"",Paramètres!$B$2&gt;=$L77),"Oui","Non"))))</f>
        <v/>
      </c>
      <c r="S77" s="7">
        <f>IF($A77="","",IF(AND($I77="Clôturée",OR($M77="",$N77="")),"Clôture incomplète",IF(AND($I77&lt;&gt;"Clôturée",OR($M77&lt;&gt;"",$N77&lt;&gt;"")),"À vérifier","OK")))</f>
        <v/>
      </c>
      <c r="T77" s="16" t="n"/>
    </row>
    <row r="78" ht="34" customHeight="1">
      <c r="A78" s="14" t="n"/>
      <c r="B78" s="15" t="n"/>
      <c r="C78" s="15" t="n"/>
      <c r="D78" s="16" t="n"/>
      <c r="E78" s="15" t="n"/>
      <c r="F78" s="15" t="n"/>
      <c r="G78" s="17" t="n"/>
      <c r="H78" s="16" t="n"/>
      <c r="I78" s="17" t="n"/>
      <c r="J78" s="18" t="n"/>
      <c r="K78" s="16" t="n"/>
      <c r="L78" s="19">
        <f>IF(OR($A78="",$I78="Clôturée",$D78=""),"",IFERROR(IF($K78="",$D78,$K78)+_xlfn.XLOOKUP($G78,'Paramètres'!$A$7:$A$10,'Paramètres'!$B$7:$B$10),""))</f>
        <v/>
      </c>
      <c r="M78" s="15" t="n"/>
      <c r="N78" s="16" t="n"/>
      <c r="O78" s="15" t="n"/>
      <c r="P78" s="20">
        <f>IF(OR($A78="",$H78="",$I78="Clôturée"),"",$H78-Paramètres!$B$2)</f>
        <v/>
      </c>
      <c r="Q78" s="20">
        <f>IF(OR($A78="",$H78="",$I78="Clôturée"),"",MAX(0,Paramètres!$B$2-$H78))</f>
        <v/>
      </c>
      <c r="R78" s="9">
        <f>IF($A78="","",IF($I78="Clôturée","Non",IF(OR($F78="",$G78="",$H78=""),"À compléter",IF(AND($L78&lt;&gt;"",Paramètres!$B$2&gt;=$L78),"Oui","Non"))))</f>
        <v/>
      </c>
      <c r="S78" s="9">
        <f>IF($A78="","",IF(AND($I78="Clôturée",OR($M78="",$N78="")),"Clôture incomplète",IF(AND($I78&lt;&gt;"Clôturée",OR($M78&lt;&gt;"",$N78&lt;&gt;"")),"À vérifier","OK")))</f>
        <v/>
      </c>
      <c r="T78" s="16" t="n"/>
    </row>
    <row r="79" ht="34" customHeight="1">
      <c r="A79" s="14" t="n"/>
      <c r="B79" s="15" t="n"/>
      <c r="C79" s="15" t="n"/>
      <c r="D79" s="16" t="n"/>
      <c r="E79" s="15" t="n"/>
      <c r="F79" s="15" t="n"/>
      <c r="G79" s="17" t="n"/>
      <c r="H79" s="16" t="n"/>
      <c r="I79" s="17" t="n"/>
      <c r="J79" s="18" t="n"/>
      <c r="K79" s="16" t="n"/>
      <c r="L79" s="21">
        <f>IF(OR($A79="",$I79="Clôturée",$D79=""),"",IFERROR(IF($K79="",$D79,$K79)+_xlfn.XLOOKUP($G79,'Paramètres'!$A$7:$A$10,'Paramètres'!$B$7:$B$10),""))</f>
        <v/>
      </c>
      <c r="M79" s="15" t="n"/>
      <c r="N79" s="16" t="n"/>
      <c r="O79" s="15" t="n"/>
      <c r="P79" s="22">
        <f>IF(OR($A79="",$H79="",$I79="Clôturée"),"",$H79-Paramètres!$B$2)</f>
        <v/>
      </c>
      <c r="Q79" s="22">
        <f>IF(OR($A79="",$H79="",$I79="Clôturée"),"",MAX(0,Paramètres!$B$2-$H79))</f>
        <v/>
      </c>
      <c r="R79" s="7">
        <f>IF($A79="","",IF($I79="Clôturée","Non",IF(OR($F79="",$G79="",$H79=""),"À compléter",IF(AND($L79&lt;&gt;"",Paramètres!$B$2&gt;=$L79),"Oui","Non"))))</f>
        <v/>
      </c>
      <c r="S79" s="7">
        <f>IF($A79="","",IF(AND($I79="Clôturée",OR($M79="",$N79="")),"Clôture incomplète",IF(AND($I79&lt;&gt;"Clôturée",OR($M79&lt;&gt;"",$N79&lt;&gt;"")),"À vérifier","OK")))</f>
        <v/>
      </c>
      <c r="T79" s="16" t="n"/>
    </row>
    <row r="80" ht="34" customHeight="1">
      <c r="A80" s="14" t="n"/>
      <c r="B80" s="15" t="n"/>
      <c r="C80" s="15" t="n"/>
      <c r="D80" s="16" t="n"/>
      <c r="E80" s="15" t="n"/>
      <c r="F80" s="15" t="n"/>
      <c r="G80" s="17" t="n"/>
      <c r="H80" s="16" t="n"/>
      <c r="I80" s="17" t="n"/>
      <c r="J80" s="18" t="n"/>
      <c r="K80" s="16" t="n"/>
      <c r="L80" s="19">
        <f>IF(OR($A80="",$I80="Clôturée",$D80=""),"",IFERROR(IF($K80="",$D80,$K80)+_xlfn.XLOOKUP($G80,'Paramètres'!$A$7:$A$10,'Paramètres'!$B$7:$B$10),""))</f>
        <v/>
      </c>
      <c r="M80" s="15" t="n"/>
      <c r="N80" s="16" t="n"/>
      <c r="O80" s="15" t="n"/>
      <c r="P80" s="20">
        <f>IF(OR($A80="",$H80="",$I80="Clôturée"),"",$H80-Paramètres!$B$2)</f>
        <v/>
      </c>
      <c r="Q80" s="20">
        <f>IF(OR($A80="",$H80="",$I80="Clôturée"),"",MAX(0,Paramètres!$B$2-$H80))</f>
        <v/>
      </c>
      <c r="R80" s="9">
        <f>IF($A80="","",IF($I80="Clôturée","Non",IF(OR($F80="",$G80="",$H80=""),"À compléter",IF(AND($L80&lt;&gt;"",Paramètres!$B$2&gt;=$L80),"Oui","Non"))))</f>
        <v/>
      </c>
      <c r="S80" s="9">
        <f>IF($A80="","",IF(AND($I80="Clôturée",OR($M80="",$N80="")),"Clôture incomplète",IF(AND($I80&lt;&gt;"Clôturée",OR($M80&lt;&gt;"",$N80&lt;&gt;"")),"À vérifier","OK")))</f>
        <v/>
      </c>
      <c r="T80" s="16" t="n"/>
    </row>
    <row r="81" ht="34" customHeight="1">
      <c r="A81" s="14" t="n"/>
      <c r="B81" s="15" t="n"/>
      <c r="C81" s="15" t="n"/>
      <c r="D81" s="16" t="n"/>
      <c r="E81" s="15" t="n"/>
      <c r="F81" s="15" t="n"/>
      <c r="G81" s="17" t="n"/>
      <c r="H81" s="16" t="n"/>
      <c r="I81" s="17" t="n"/>
      <c r="J81" s="18" t="n"/>
      <c r="K81" s="16" t="n"/>
      <c r="L81" s="21">
        <f>IF(OR($A81="",$I81="Clôturée",$D81=""),"",IFERROR(IF($K81="",$D81,$K81)+_xlfn.XLOOKUP($G81,'Paramètres'!$A$7:$A$10,'Paramètres'!$B$7:$B$10),""))</f>
        <v/>
      </c>
      <c r="M81" s="15" t="n"/>
      <c r="N81" s="16" t="n"/>
      <c r="O81" s="15" t="n"/>
      <c r="P81" s="22">
        <f>IF(OR($A81="",$H81="",$I81="Clôturée"),"",$H81-Paramètres!$B$2)</f>
        <v/>
      </c>
      <c r="Q81" s="22">
        <f>IF(OR($A81="",$H81="",$I81="Clôturée"),"",MAX(0,Paramètres!$B$2-$H81))</f>
        <v/>
      </c>
      <c r="R81" s="7">
        <f>IF($A81="","",IF($I81="Clôturée","Non",IF(OR($F81="",$G81="",$H81=""),"À compléter",IF(AND($L81&lt;&gt;"",Paramètres!$B$2&gt;=$L81),"Oui","Non"))))</f>
        <v/>
      </c>
      <c r="S81" s="7">
        <f>IF($A81="","",IF(AND($I81="Clôturée",OR($M81="",$N81="")),"Clôture incomplète",IF(AND($I81&lt;&gt;"Clôturée",OR($M81&lt;&gt;"",$N81&lt;&gt;"")),"À vérifier","OK")))</f>
        <v/>
      </c>
      <c r="T81" s="16" t="n"/>
    </row>
    <row r="82" ht="34" customHeight="1">
      <c r="A82" s="14" t="n"/>
      <c r="B82" s="15" t="n"/>
      <c r="C82" s="15" t="n"/>
      <c r="D82" s="16" t="n"/>
      <c r="E82" s="15" t="n"/>
      <c r="F82" s="15" t="n"/>
      <c r="G82" s="17" t="n"/>
      <c r="H82" s="16" t="n"/>
      <c r="I82" s="17" t="n"/>
      <c r="J82" s="18" t="n"/>
      <c r="K82" s="16" t="n"/>
      <c r="L82" s="19">
        <f>IF(OR($A82="",$I82="Clôturée",$D82=""),"",IFERROR(IF($K82="",$D82,$K82)+_xlfn.XLOOKUP($G82,'Paramètres'!$A$7:$A$10,'Paramètres'!$B$7:$B$10),""))</f>
        <v/>
      </c>
      <c r="M82" s="15" t="n"/>
      <c r="N82" s="16" t="n"/>
      <c r="O82" s="15" t="n"/>
      <c r="P82" s="20">
        <f>IF(OR($A82="",$H82="",$I82="Clôturée"),"",$H82-Paramètres!$B$2)</f>
        <v/>
      </c>
      <c r="Q82" s="20">
        <f>IF(OR($A82="",$H82="",$I82="Clôturée"),"",MAX(0,Paramètres!$B$2-$H82))</f>
        <v/>
      </c>
      <c r="R82" s="9">
        <f>IF($A82="","",IF($I82="Clôturée","Non",IF(OR($F82="",$G82="",$H82=""),"À compléter",IF(AND($L82&lt;&gt;"",Paramètres!$B$2&gt;=$L82),"Oui","Non"))))</f>
        <v/>
      </c>
      <c r="S82" s="9">
        <f>IF($A82="","",IF(AND($I82="Clôturée",OR($M82="",$N82="")),"Clôture incomplète",IF(AND($I82&lt;&gt;"Clôturée",OR($M82&lt;&gt;"",$N82&lt;&gt;"")),"À vérifier","OK")))</f>
        <v/>
      </c>
      <c r="T82" s="16" t="n"/>
    </row>
    <row r="83" ht="34" customHeight="1">
      <c r="A83" s="14" t="n"/>
      <c r="B83" s="15" t="n"/>
      <c r="C83" s="15" t="n"/>
      <c r="D83" s="16" t="n"/>
      <c r="E83" s="15" t="n"/>
      <c r="F83" s="15" t="n"/>
      <c r="G83" s="17" t="n"/>
      <c r="H83" s="16" t="n"/>
      <c r="I83" s="17" t="n"/>
      <c r="J83" s="18" t="n"/>
      <c r="K83" s="16" t="n"/>
      <c r="L83" s="21">
        <f>IF(OR($A83="",$I83="Clôturée",$D83=""),"",IFERROR(IF($K83="",$D83,$K83)+_xlfn.XLOOKUP($G83,'Paramètres'!$A$7:$A$10,'Paramètres'!$B$7:$B$10),""))</f>
        <v/>
      </c>
      <c r="M83" s="15" t="n"/>
      <c r="N83" s="16" t="n"/>
      <c r="O83" s="15" t="n"/>
      <c r="P83" s="22">
        <f>IF(OR($A83="",$H83="",$I83="Clôturée"),"",$H83-Paramètres!$B$2)</f>
        <v/>
      </c>
      <c r="Q83" s="22">
        <f>IF(OR($A83="",$H83="",$I83="Clôturée"),"",MAX(0,Paramètres!$B$2-$H83))</f>
        <v/>
      </c>
      <c r="R83" s="7">
        <f>IF($A83="","",IF($I83="Clôturée","Non",IF(OR($F83="",$G83="",$H83=""),"À compléter",IF(AND($L83&lt;&gt;"",Paramètres!$B$2&gt;=$L83),"Oui","Non"))))</f>
        <v/>
      </c>
      <c r="S83" s="7">
        <f>IF($A83="","",IF(AND($I83="Clôturée",OR($M83="",$N83="")),"Clôture incomplète",IF(AND($I83&lt;&gt;"Clôturée",OR($M83&lt;&gt;"",$N83&lt;&gt;"")),"À vérifier","OK")))</f>
        <v/>
      </c>
      <c r="T83" s="16" t="n"/>
    </row>
    <row r="84" ht="34" customHeight="1">
      <c r="A84" s="14" t="n"/>
      <c r="B84" s="15" t="n"/>
      <c r="C84" s="15" t="n"/>
      <c r="D84" s="16" t="n"/>
      <c r="E84" s="15" t="n"/>
      <c r="F84" s="15" t="n"/>
      <c r="G84" s="17" t="n"/>
      <c r="H84" s="16" t="n"/>
      <c r="I84" s="17" t="n"/>
      <c r="J84" s="18" t="n"/>
      <c r="K84" s="16" t="n"/>
      <c r="L84" s="19">
        <f>IF(OR($A84="",$I84="Clôturée",$D84=""),"",IFERROR(IF($K84="",$D84,$K84)+_xlfn.XLOOKUP($G84,'Paramètres'!$A$7:$A$10,'Paramètres'!$B$7:$B$10),""))</f>
        <v/>
      </c>
      <c r="M84" s="15" t="n"/>
      <c r="N84" s="16" t="n"/>
      <c r="O84" s="15" t="n"/>
      <c r="P84" s="20">
        <f>IF(OR($A84="",$H84="",$I84="Clôturée"),"",$H84-Paramètres!$B$2)</f>
        <v/>
      </c>
      <c r="Q84" s="20">
        <f>IF(OR($A84="",$H84="",$I84="Clôturée"),"",MAX(0,Paramètres!$B$2-$H84))</f>
        <v/>
      </c>
      <c r="R84" s="9">
        <f>IF($A84="","",IF($I84="Clôturée","Non",IF(OR($F84="",$G84="",$H84=""),"À compléter",IF(AND($L84&lt;&gt;"",Paramètres!$B$2&gt;=$L84),"Oui","Non"))))</f>
        <v/>
      </c>
      <c r="S84" s="9">
        <f>IF($A84="","",IF(AND($I84="Clôturée",OR($M84="",$N84="")),"Clôture incomplète",IF(AND($I84&lt;&gt;"Clôturée",OR($M84&lt;&gt;"",$N84&lt;&gt;"")),"À vérifier","OK")))</f>
        <v/>
      </c>
      <c r="T84" s="16" t="n"/>
    </row>
    <row r="85" ht="34" customHeight="1">
      <c r="A85" s="14" t="n"/>
      <c r="B85" s="15" t="n"/>
      <c r="C85" s="15" t="n"/>
      <c r="D85" s="16" t="n"/>
      <c r="E85" s="15" t="n"/>
      <c r="F85" s="15" t="n"/>
      <c r="G85" s="17" t="n"/>
      <c r="H85" s="16" t="n"/>
      <c r="I85" s="17" t="n"/>
      <c r="J85" s="18" t="n"/>
      <c r="K85" s="16" t="n"/>
      <c r="L85" s="21">
        <f>IF(OR($A85="",$I85="Clôturée",$D85=""),"",IFERROR(IF($K85="",$D85,$K85)+_xlfn.XLOOKUP($G85,'Paramètres'!$A$7:$A$10,'Paramètres'!$B$7:$B$10),""))</f>
        <v/>
      </c>
      <c r="M85" s="15" t="n"/>
      <c r="N85" s="16" t="n"/>
      <c r="O85" s="15" t="n"/>
      <c r="P85" s="22">
        <f>IF(OR($A85="",$H85="",$I85="Clôturée"),"",$H85-Paramètres!$B$2)</f>
        <v/>
      </c>
      <c r="Q85" s="22">
        <f>IF(OR($A85="",$H85="",$I85="Clôturée"),"",MAX(0,Paramètres!$B$2-$H85))</f>
        <v/>
      </c>
      <c r="R85" s="7">
        <f>IF($A85="","",IF($I85="Clôturée","Non",IF(OR($F85="",$G85="",$H85=""),"À compléter",IF(AND($L85&lt;&gt;"",Paramètres!$B$2&gt;=$L85),"Oui","Non"))))</f>
        <v/>
      </c>
      <c r="S85" s="7">
        <f>IF($A85="","",IF(AND($I85="Clôturée",OR($M85="",$N85="")),"Clôture incomplète",IF(AND($I85&lt;&gt;"Clôturée",OR($M85&lt;&gt;"",$N85&lt;&gt;"")),"À vérifier","OK")))</f>
        <v/>
      </c>
      <c r="T85" s="16" t="n"/>
    </row>
    <row r="86" ht="34" customHeight="1">
      <c r="A86" s="14" t="n"/>
      <c r="B86" s="15" t="n"/>
      <c r="C86" s="15" t="n"/>
      <c r="D86" s="16" t="n"/>
      <c r="E86" s="15" t="n"/>
      <c r="F86" s="15" t="n"/>
      <c r="G86" s="17" t="n"/>
      <c r="H86" s="16" t="n"/>
      <c r="I86" s="17" t="n"/>
      <c r="J86" s="18" t="n"/>
      <c r="K86" s="16" t="n"/>
      <c r="L86" s="19">
        <f>IF(OR($A86="",$I86="Clôturée",$D86=""),"",IFERROR(IF($K86="",$D86,$K86)+_xlfn.XLOOKUP($G86,'Paramètres'!$A$7:$A$10,'Paramètres'!$B$7:$B$10),""))</f>
        <v/>
      </c>
      <c r="M86" s="15" t="n"/>
      <c r="N86" s="16" t="n"/>
      <c r="O86" s="15" t="n"/>
      <c r="P86" s="20">
        <f>IF(OR($A86="",$H86="",$I86="Clôturée"),"",$H86-Paramètres!$B$2)</f>
        <v/>
      </c>
      <c r="Q86" s="20">
        <f>IF(OR($A86="",$H86="",$I86="Clôturée"),"",MAX(0,Paramètres!$B$2-$H86))</f>
        <v/>
      </c>
      <c r="R86" s="9">
        <f>IF($A86="","",IF($I86="Clôturée","Non",IF(OR($F86="",$G86="",$H86=""),"À compléter",IF(AND($L86&lt;&gt;"",Paramètres!$B$2&gt;=$L86),"Oui","Non"))))</f>
        <v/>
      </c>
      <c r="S86" s="9">
        <f>IF($A86="","",IF(AND($I86="Clôturée",OR($M86="",$N86="")),"Clôture incomplète",IF(AND($I86&lt;&gt;"Clôturée",OR($M86&lt;&gt;"",$N86&lt;&gt;"")),"À vérifier","OK")))</f>
        <v/>
      </c>
      <c r="T86" s="16" t="n"/>
    </row>
    <row r="87" ht="34" customHeight="1">
      <c r="A87" s="14" t="n"/>
      <c r="B87" s="15" t="n"/>
      <c r="C87" s="15" t="n"/>
      <c r="D87" s="16" t="n"/>
      <c r="E87" s="15" t="n"/>
      <c r="F87" s="15" t="n"/>
      <c r="G87" s="17" t="n"/>
      <c r="H87" s="16" t="n"/>
      <c r="I87" s="17" t="n"/>
      <c r="J87" s="18" t="n"/>
      <c r="K87" s="16" t="n"/>
      <c r="L87" s="21">
        <f>IF(OR($A87="",$I87="Clôturée",$D87=""),"",IFERROR(IF($K87="",$D87,$K87)+_xlfn.XLOOKUP($G87,'Paramètres'!$A$7:$A$10,'Paramètres'!$B$7:$B$10),""))</f>
        <v/>
      </c>
      <c r="M87" s="15" t="n"/>
      <c r="N87" s="16" t="n"/>
      <c r="O87" s="15" t="n"/>
      <c r="P87" s="22">
        <f>IF(OR($A87="",$H87="",$I87="Clôturée"),"",$H87-Paramètres!$B$2)</f>
        <v/>
      </c>
      <c r="Q87" s="22">
        <f>IF(OR($A87="",$H87="",$I87="Clôturée"),"",MAX(0,Paramètres!$B$2-$H87))</f>
        <v/>
      </c>
      <c r="R87" s="7">
        <f>IF($A87="","",IF($I87="Clôturée","Non",IF(OR($F87="",$G87="",$H87=""),"À compléter",IF(AND($L87&lt;&gt;"",Paramètres!$B$2&gt;=$L87),"Oui","Non"))))</f>
        <v/>
      </c>
      <c r="S87" s="7">
        <f>IF($A87="","",IF(AND($I87="Clôturée",OR($M87="",$N87="")),"Clôture incomplète",IF(AND($I87&lt;&gt;"Clôturée",OR($M87&lt;&gt;"",$N87&lt;&gt;"")),"À vérifier","OK")))</f>
        <v/>
      </c>
      <c r="T87" s="16" t="n"/>
    </row>
    <row r="88" ht="34" customHeight="1">
      <c r="A88" s="14" t="n"/>
      <c r="B88" s="15" t="n"/>
      <c r="C88" s="15" t="n"/>
      <c r="D88" s="16" t="n"/>
      <c r="E88" s="15" t="n"/>
      <c r="F88" s="15" t="n"/>
      <c r="G88" s="17" t="n"/>
      <c r="H88" s="16" t="n"/>
      <c r="I88" s="17" t="n"/>
      <c r="J88" s="18" t="n"/>
      <c r="K88" s="16" t="n"/>
      <c r="L88" s="19">
        <f>IF(OR($A88="",$I88="Clôturée",$D88=""),"",IFERROR(IF($K88="",$D88,$K88)+_xlfn.XLOOKUP($G88,'Paramètres'!$A$7:$A$10,'Paramètres'!$B$7:$B$10),""))</f>
        <v/>
      </c>
      <c r="M88" s="15" t="n"/>
      <c r="N88" s="16" t="n"/>
      <c r="O88" s="15" t="n"/>
      <c r="P88" s="20">
        <f>IF(OR($A88="",$H88="",$I88="Clôturée"),"",$H88-Paramètres!$B$2)</f>
        <v/>
      </c>
      <c r="Q88" s="20">
        <f>IF(OR($A88="",$H88="",$I88="Clôturée"),"",MAX(0,Paramètres!$B$2-$H88))</f>
        <v/>
      </c>
      <c r="R88" s="9">
        <f>IF($A88="","",IF($I88="Clôturée","Non",IF(OR($F88="",$G88="",$H88=""),"À compléter",IF(AND($L88&lt;&gt;"",Paramètres!$B$2&gt;=$L88),"Oui","Non"))))</f>
        <v/>
      </c>
      <c r="S88" s="9">
        <f>IF($A88="","",IF(AND($I88="Clôturée",OR($M88="",$N88="")),"Clôture incomplète",IF(AND($I88&lt;&gt;"Clôturée",OR($M88&lt;&gt;"",$N88&lt;&gt;"")),"À vérifier","OK")))</f>
        <v/>
      </c>
      <c r="T88" s="16" t="n"/>
    </row>
    <row r="89" ht="34" customHeight="1">
      <c r="A89" s="14" t="n"/>
      <c r="B89" s="15" t="n"/>
      <c r="C89" s="15" t="n"/>
      <c r="D89" s="16" t="n"/>
      <c r="E89" s="15" t="n"/>
      <c r="F89" s="15" t="n"/>
      <c r="G89" s="17" t="n"/>
      <c r="H89" s="16" t="n"/>
      <c r="I89" s="17" t="n"/>
      <c r="J89" s="18" t="n"/>
      <c r="K89" s="16" t="n"/>
      <c r="L89" s="21">
        <f>IF(OR($A89="",$I89="Clôturée",$D89=""),"",IFERROR(IF($K89="",$D89,$K89)+_xlfn.XLOOKUP($G89,'Paramètres'!$A$7:$A$10,'Paramètres'!$B$7:$B$10),""))</f>
        <v/>
      </c>
      <c r="M89" s="15" t="n"/>
      <c r="N89" s="16" t="n"/>
      <c r="O89" s="15" t="n"/>
      <c r="P89" s="22">
        <f>IF(OR($A89="",$H89="",$I89="Clôturée"),"",$H89-Paramètres!$B$2)</f>
        <v/>
      </c>
      <c r="Q89" s="22">
        <f>IF(OR($A89="",$H89="",$I89="Clôturée"),"",MAX(0,Paramètres!$B$2-$H89))</f>
        <v/>
      </c>
      <c r="R89" s="7">
        <f>IF($A89="","",IF($I89="Clôturée","Non",IF(OR($F89="",$G89="",$H89=""),"À compléter",IF(AND($L89&lt;&gt;"",Paramètres!$B$2&gt;=$L89),"Oui","Non"))))</f>
        <v/>
      </c>
      <c r="S89" s="7">
        <f>IF($A89="","",IF(AND($I89="Clôturée",OR($M89="",$N89="")),"Clôture incomplète",IF(AND($I89&lt;&gt;"Clôturée",OR($M89&lt;&gt;"",$N89&lt;&gt;"")),"À vérifier","OK")))</f>
        <v/>
      </c>
      <c r="T89" s="16" t="n"/>
    </row>
    <row r="90" ht="34" customHeight="1">
      <c r="A90" s="14" t="n"/>
      <c r="B90" s="15" t="n"/>
      <c r="C90" s="15" t="n"/>
      <c r="D90" s="16" t="n"/>
      <c r="E90" s="15" t="n"/>
      <c r="F90" s="15" t="n"/>
      <c r="G90" s="17" t="n"/>
      <c r="H90" s="16" t="n"/>
      <c r="I90" s="17" t="n"/>
      <c r="J90" s="18" t="n"/>
      <c r="K90" s="16" t="n"/>
      <c r="L90" s="19">
        <f>IF(OR($A90="",$I90="Clôturée",$D90=""),"",IFERROR(IF($K90="",$D90,$K90)+_xlfn.XLOOKUP($G90,'Paramètres'!$A$7:$A$10,'Paramètres'!$B$7:$B$10),""))</f>
        <v/>
      </c>
      <c r="M90" s="15" t="n"/>
      <c r="N90" s="16" t="n"/>
      <c r="O90" s="15" t="n"/>
      <c r="P90" s="20">
        <f>IF(OR($A90="",$H90="",$I90="Clôturée"),"",$H90-Paramètres!$B$2)</f>
        <v/>
      </c>
      <c r="Q90" s="20">
        <f>IF(OR($A90="",$H90="",$I90="Clôturée"),"",MAX(0,Paramètres!$B$2-$H90))</f>
        <v/>
      </c>
      <c r="R90" s="9">
        <f>IF($A90="","",IF($I90="Clôturée","Non",IF(OR($F90="",$G90="",$H90=""),"À compléter",IF(AND($L90&lt;&gt;"",Paramètres!$B$2&gt;=$L90),"Oui","Non"))))</f>
        <v/>
      </c>
      <c r="S90" s="9">
        <f>IF($A90="","",IF(AND($I90="Clôturée",OR($M90="",$N90="")),"Clôture incomplète",IF(AND($I90&lt;&gt;"Clôturée",OR($M90&lt;&gt;"",$N90&lt;&gt;"")),"À vérifier","OK")))</f>
        <v/>
      </c>
      <c r="T90" s="16" t="n"/>
    </row>
    <row r="91" ht="34" customHeight="1">
      <c r="A91" s="14" t="n"/>
      <c r="B91" s="15" t="n"/>
      <c r="C91" s="15" t="n"/>
      <c r="D91" s="16" t="n"/>
      <c r="E91" s="15" t="n"/>
      <c r="F91" s="15" t="n"/>
      <c r="G91" s="17" t="n"/>
      <c r="H91" s="16" t="n"/>
      <c r="I91" s="17" t="n"/>
      <c r="J91" s="18" t="n"/>
      <c r="K91" s="16" t="n"/>
      <c r="L91" s="21">
        <f>IF(OR($A91="",$I91="Clôturée",$D91=""),"",IFERROR(IF($K91="",$D91,$K91)+_xlfn.XLOOKUP($G91,'Paramètres'!$A$7:$A$10,'Paramètres'!$B$7:$B$10),""))</f>
        <v/>
      </c>
      <c r="M91" s="15" t="n"/>
      <c r="N91" s="16" t="n"/>
      <c r="O91" s="15" t="n"/>
      <c r="P91" s="22">
        <f>IF(OR($A91="",$H91="",$I91="Clôturée"),"",$H91-Paramètres!$B$2)</f>
        <v/>
      </c>
      <c r="Q91" s="22">
        <f>IF(OR($A91="",$H91="",$I91="Clôturée"),"",MAX(0,Paramètres!$B$2-$H91))</f>
        <v/>
      </c>
      <c r="R91" s="7">
        <f>IF($A91="","",IF($I91="Clôturée","Non",IF(OR($F91="",$G91="",$H91=""),"À compléter",IF(AND($L91&lt;&gt;"",Paramètres!$B$2&gt;=$L91),"Oui","Non"))))</f>
        <v/>
      </c>
      <c r="S91" s="7">
        <f>IF($A91="","",IF(AND($I91="Clôturée",OR($M91="",$N91="")),"Clôture incomplète",IF(AND($I91&lt;&gt;"Clôturée",OR($M91&lt;&gt;"",$N91&lt;&gt;"")),"À vérifier","OK")))</f>
        <v/>
      </c>
      <c r="T91" s="16" t="n"/>
    </row>
    <row r="92" ht="34" customHeight="1">
      <c r="A92" s="14" t="n"/>
      <c r="B92" s="15" t="n"/>
      <c r="C92" s="15" t="n"/>
      <c r="D92" s="16" t="n"/>
      <c r="E92" s="15" t="n"/>
      <c r="F92" s="15" t="n"/>
      <c r="G92" s="17" t="n"/>
      <c r="H92" s="16" t="n"/>
      <c r="I92" s="17" t="n"/>
      <c r="J92" s="18" t="n"/>
      <c r="K92" s="16" t="n"/>
      <c r="L92" s="19">
        <f>IF(OR($A92="",$I92="Clôturée",$D92=""),"",IFERROR(IF($K92="",$D92,$K92)+_xlfn.XLOOKUP($G92,'Paramètres'!$A$7:$A$10,'Paramètres'!$B$7:$B$10),""))</f>
        <v/>
      </c>
      <c r="M92" s="15" t="n"/>
      <c r="N92" s="16" t="n"/>
      <c r="O92" s="15" t="n"/>
      <c r="P92" s="20">
        <f>IF(OR($A92="",$H92="",$I92="Clôturée"),"",$H92-Paramètres!$B$2)</f>
        <v/>
      </c>
      <c r="Q92" s="20">
        <f>IF(OR($A92="",$H92="",$I92="Clôturée"),"",MAX(0,Paramètres!$B$2-$H92))</f>
        <v/>
      </c>
      <c r="R92" s="9">
        <f>IF($A92="","",IF($I92="Clôturée","Non",IF(OR($F92="",$G92="",$H92=""),"À compléter",IF(AND($L92&lt;&gt;"",Paramètres!$B$2&gt;=$L92),"Oui","Non"))))</f>
        <v/>
      </c>
      <c r="S92" s="9">
        <f>IF($A92="","",IF(AND($I92="Clôturée",OR($M92="",$N92="")),"Clôture incomplète",IF(AND($I92&lt;&gt;"Clôturée",OR($M92&lt;&gt;"",$N92&lt;&gt;"")),"À vérifier","OK")))</f>
        <v/>
      </c>
      <c r="T92" s="16" t="n"/>
    </row>
    <row r="93" ht="34" customHeight="1">
      <c r="A93" s="14" t="n"/>
      <c r="B93" s="15" t="n"/>
      <c r="C93" s="15" t="n"/>
      <c r="D93" s="16" t="n"/>
      <c r="E93" s="15" t="n"/>
      <c r="F93" s="15" t="n"/>
      <c r="G93" s="17" t="n"/>
      <c r="H93" s="16" t="n"/>
      <c r="I93" s="17" t="n"/>
      <c r="J93" s="18" t="n"/>
      <c r="K93" s="16" t="n"/>
      <c r="L93" s="21">
        <f>IF(OR($A93="",$I93="Clôturée",$D93=""),"",IFERROR(IF($K93="",$D93,$K93)+_xlfn.XLOOKUP($G93,'Paramètres'!$A$7:$A$10,'Paramètres'!$B$7:$B$10),""))</f>
        <v/>
      </c>
      <c r="M93" s="15" t="n"/>
      <c r="N93" s="16" t="n"/>
      <c r="O93" s="15" t="n"/>
      <c r="P93" s="22">
        <f>IF(OR($A93="",$H93="",$I93="Clôturée"),"",$H93-Paramètres!$B$2)</f>
        <v/>
      </c>
      <c r="Q93" s="22">
        <f>IF(OR($A93="",$H93="",$I93="Clôturée"),"",MAX(0,Paramètres!$B$2-$H93))</f>
        <v/>
      </c>
      <c r="R93" s="7">
        <f>IF($A93="","",IF($I93="Clôturée","Non",IF(OR($F93="",$G93="",$H93=""),"À compléter",IF(AND($L93&lt;&gt;"",Paramètres!$B$2&gt;=$L93),"Oui","Non"))))</f>
        <v/>
      </c>
      <c r="S93" s="7">
        <f>IF($A93="","",IF(AND($I93="Clôturée",OR($M93="",$N93="")),"Clôture incomplète",IF(AND($I93&lt;&gt;"Clôturée",OR($M93&lt;&gt;"",$N93&lt;&gt;"")),"À vérifier","OK")))</f>
        <v/>
      </c>
      <c r="T93" s="16" t="n"/>
    </row>
    <row r="94" ht="34" customHeight="1">
      <c r="A94" s="14" t="n"/>
      <c r="B94" s="15" t="n"/>
      <c r="C94" s="15" t="n"/>
      <c r="D94" s="16" t="n"/>
      <c r="E94" s="15" t="n"/>
      <c r="F94" s="15" t="n"/>
      <c r="G94" s="17" t="n"/>
      <c r="H94" s="16" t="n"/>
      <c r="I94" s="17" t="n"/>
      <c r="J94" s="18" t="n"/>
      <c r="K94" s="16" t="n"/>
      <c r="L94" s="19">
        <f>IF(OR($A94="",$I94="Clôturée",$D94=""),"",IFERROR(IF($K94="",$D94,$K94)+_xlfn.XLOOKUP($G94,'Paramètres'!$A$7:$A$10,'Paramètres'!$B$7:$B$10),""))</f>
        <v/>
      </c>
      <c r="M94" s="15" t="n"/>
      <c r="N94" s="16" t="n"/>
      <c r="O94" s="15" t="n"/>
      <c r="P94" s="20">
        <f>IF(OR($A94="",$H94="",$I94="Clôturée"),"",$H94-Paramètres!$B$2)</f>
        <v/>
      </c>
      <c r="Q94" s="20">
        <f>IF(OR($A94="",$H94="",$I94="Clôturée"),"",MAX(0,Paramètres!$B$2-$H94))</f>
        <v/>
      </c>
      <c r="R94" s="9">
        <f>IF($A94="","",IF($I94="Clôturée","Non",IF(OR($F94="",$G94="",$H94=""),"À compléter",IF(AND($L94&lt;&gt;"",Paramètres!$B$2&gt;=$L94),"Oui","Non"))))</f>
        <v/>
      </c>
      <c r="S94" s="9">
        <f>IF($A94="","",IF(AND($I94="Clôturée",OR($M94="",$N94="")),"Clôture incomplète",IF(AND($I94&lt;&gt;"Clôturée",OR($M94&lt;&gt;"",$N94&lt;&gt;"")),"À vérifier","OK")))</f>
        <v/>
      </c>
      <c r="T94" s="16" t="n"/>
    </row>
    <row r="95" ht="34" customHeight="1">
      <c r="A95" s="14" t="n"/>
      <c r="B95" s="15" t="n"/>
      <c r="C95" s="15" t="n"/>
      <c r="D95" s="16" t="n"/>
      <c r="E95" s="15" t="n"/>
      <c r="F95" s="15" t="n"/>
      <c r="G95" s="17" t="n"/>
      <c r="H95" s="16" t="n"/>
      <c r="I95" s="17" t="n"/>
      <c r="J95" s="18" t="n"/>
      <c r="K95" s="16" t="n"/>
      <c r="L95" s="21">
        <f>IF(OR($A95="",$I95="Clôturée",$D95=""),"",IFERROR(IF($K95="",$D95,$K95)+_xlfn.XLOOKUP($G95,'Paramètres'!$A$7:$A$10,'Paramètres'!$B$7:$B$10),""))</f>
        <v/>
      </c>
      <c r="M95" s="15" t="n"/>
      <c r="N95" s="16" t="n"/>
      <c r="O95" s="15" t="n"/>
      <c r="P95" s="22">
        <f>IF(OR($A95="",$H95="",$I95="Clôturée"),"",$H95-Paramètres!$B$2)</f>
        <v/>
      </c>
      <c r="Q95" s="22">
        <f>IF(OR($A95="",$H95="",$I95="Clôturée"),"",MAX(0,Paramètres!$B$2-$H95))</f>
        <v/>
      </c>
      <c r="R95" s="7">
        <f>IF($A95="","",IF($I95="Clôturée","Non",IF(OR($F95="",$G95="",$H95=""),"À compléter",IF(AND($L95&lt;&gt;"",Paramètres!$B$2&gt;=$L95),"Oui","Non"))))</f>
        <v/>
      </c>
      <c r="S95" s="7">
        <f>IF($A95="","",IF(AND($I95="Clôturée",OR($M95="",$N95="")),"Clôture incomplète",IF(AND($I95&lt;&gt;"Clôturée",OR($M95&lt;&gt;"",$N95&lt;&gt;"")),"À vérifier","OK")))</f>
        <v/>
      </c>
      <c r="T95" s="16" t="n"/>
    </row>
    <row r="96" ht="34" customHeight="1">
      <c r="A96" s="14" t="n"/>
      <c r="B96" s="15" t="n"/>
      <c r="C96" s="15" t="n"/>
      <c r="D96" s="16" t="n"/>
      <c r="E96" s="15" t="n"/>
      <c r="F96" s="15" t="n"/>
      <c r="G96" s="17" t="n"/>
      <c r="H96" s="16" t="n"/>
      <c r="I96" s="17" t="n"/>
      <c r="J96" s="18" t="n"/>
      <c r="K96" s="16" t="n"/>
      <c r="L96" s="19">
        <f>IF(OR($A96="",$I96="Clôturée",$D96=""),"",IFERROR(IF($K96="",$D96,$K96)+_xlfn.XLOOKUP($G96,'Paramètres'!$A$7:$A$10,'Paramètres'!$B$7:$B$10),""))</f>
        <v/>
      </c>
      <c r="M96" s="15" t="n"/>
      <c r="N96" s="16" t="n"/>
      <c r="O96" s="15" t="n"/>
      <c r="P96" s="20">
        <f>IF(OR($A96="",$H96="",$I96="Clôturée"),"",$H96-Paramètres!$B$2)</f>
        <v/>
      </c>
      <c r="Q96" s="20">
        <f>IF(OR($A96="",$H96="",$I96="Clôturée"),"",MAX(0,Paramètres!$B$2-$H96))</f>
        <v/>
      </c>
      <c r="R96" s="9">
        <f>IF($A96="","",IF($I96="Clôturée","Non",IF(OR($F96="",$G96="",$H96=""),"À compléter",IF(AND($L96&lt;&gt;"",Paramètres!$B$2&gt;=$L96),"Oui","Non"))))</f>
        <v/>
      </c>
      <c r="S96" s="9">
        <f>IF($A96="","",IF(AND($I96="Clôturée",OR($M96="",$N96="")),"Clôture incomplète",IF(AND($I96&lt;&gt;"Clôturée",OR($M96&lt;&gt;"",$N96&lt;&gt;"")),"À vérifier","OK")))</f>
        <v/>
      </c>
      <c r="T96" s="16" t="n"/>
    </row>
    <row r="97" ht="34" customHeight="1">
      <c r="A97" s="14" t="n"/>
      <c r="B97" s="15" t="n"/>
      <c r="C97" s="15" t="n"/>
      <c r="D97" s="16" t="n"/>
      <c r="E97" s="15" t="n"/>
      <c r="F97" s="15" t="n"/>
      <c r="G97" s="17" t="n"/>
      <c r="H97" s="16" t="n"/>
      <c r="I97" s="17" t="n"/>
      <c r="J97" s="18" t="n"/>
      <c r="K97" s="16" t="n"/>
      <c r="L97" s="21">
        <f>IF(OR($A97="",$I97="Clôturée",$D97=""),"",IFERROR(IF($K97="",$D97,$K97)+_xlfn.XLOOKUP($G97,'Paramètres'!$A$7:$A$10,'Paramètres'!$B$7:$B$10),""))</f>
        <v/>
      </c>
      <c r="M97" s="15" t="n"/>
      <c r="N97" s="16" t="n"/>
      <c r="O97" s="15" t="n"/>
      <c r="P97" s="22">
        <f>IF(OR($A97="",$H97="",$I97="Clôturée"),"",$H97-Paramètres!$B$2)</f>
        <v/>
      </c>
      <c r="Q97" s="22">
        <f>IF(OR($A97="",$H97="",$I97="Clôturée"),"",MAX(0,Paramètres!$B$2-$H97))</f>
        <v/>
      </c>
      <c r="R97" s="7">
        <f>IF($A97="","",IF($I97="Clôturée","Non",IF(OR($F97="",$G97="",$H97=""),"À compléter",IF(AND($L97&lt;&gt;"",Paramètres!$B$2&gt;=$L97),"Oui","Non"))))</f>
        <v/>
      </c>
      <c r="S97" s="7">
        <f>IF($A97="","",IF(AND($I97="Clôturée",OR($M97="",$N97="")),"Clôture incomplète",IF(AND($I97&lt;&gt;"Clôturée",OR($M97&lt;&gt;"",$N97&lt;&gt;"")),"À vérifier","OK")))</f>
        <v/>
      </c>
      <c r="T97" s="16" t="n"/>
    </row>
    <row r="98" ht="34" customHeight="1">
      <c r="A98" s="14" t="n"/>
      <c r="B98" s="15" t="n"/>
      <c r="C98" s="15" t="n"/>
      <c r="D98" s="16" t="n"/>
      <c r="E98" s="15" t="n"/>
      <c r="F98" s="15" t="n"/>
      <c r="G98" s="17" t="n"/>
      <c r="H98" s="16" t="n"/>
      <c r="I98" s="17" t="n"/>
      <c r="J98" s="18" t="n"/>
      <c r="K98" s="16" t="n"/>
      <c r="L98" s="19">
        <f>IF(OR($A98="",$I98="Clôturée",$D98=""),"",IFERROR(IF($K98="",$D98,$K98)+_xlfn.XLOOKUP($G98,'Paramètres'!$A$7:$A$10,'Paramètres'!$B$7:$B$10),""))</f>
        <v/>
      </c>
      <c r="M98" s="15" t="n"/>
      <c r="N98" s="16" t="n"/>
      <c r="O98" s="15" t="n"/>
      <c r="P98" s="20">
        <f>IF(OR($A98="",$H98="",$I98="Clôturée"),"",$H98-Paramètres!$B$2)</f>
        <v/>
      </c>
      <c r="Q98" s="20">
        <f>IF(OR($A98="",$H98="",$I98="Clôturée"),"",MAX(0,Paramètres!$B$2-$H98))</f>
        <v/>
      </c>
      <c r="R98" s="9">
        <f>IF($A98="","",IF($I98="Clôturée","Non",IF(OR($F98="",$G98="",$H98=""),"À compléter",IF(AND($L98&lt;&gt;"",Paramètres!$B$2&gt;=$L98),"Oui","Non"))))</f>
        <v/>
      </c>
      <c r="S98" s="9">
        <f>IF($A98="","",IF(AND($I98="Clôturée",OR($M98="",$N98="")),"Clôture incomplète",IF(AND($I98&lt;&gt;"Clôturée",OR($M98&lt;&gt;"",$N98&lt;&gt;"")),"À vérifier","OK")))</f>
        <v/>
      </c>
      <c r="T98" s="16" t="n"/>
    </row>
    <row r="99" ht="34" customHeight="1">
      <c r="A99" s="14" t="n"/>
      <c r="B99" s="15" t="n"/>
      <c r="C99" s="15" t="n"/>
      <c r="D99" s="16" t="n"/>
      <c r="E99" s="15" t="n"/>
      <c r="F99" s="15" t="n"/>
      <c r="G99" s="17" t="n"/>
      <c r="H99" s="16" t="n"/>
      <c r="I99" s="17" t="n"/>
      <c r="J99" s="18" t="n"/>
      <c r="K99" s="16" t="n"/>
      <c r="L99" s="21">
        <f>IF(OR($A99="",$I99="Clôturée",$D99=""),"",IFERROR(IF($K99="",$D99,$K99)+_xlfn.XLOOKUP($G99,'Paramètres'!$A$7:$A$10,'Paramètres'!$B$7:$B$10),""))</f>
        <v/>
      </c>
      <c r="M99" s="15" t="n"/>
      <c r="N99" s="16" t="n"/>
      <c r="O99" s="15" t="n"/>
      <c r="P99" s="22">
        <f>IF(OR($A99="",$H99="",$I99="Clôturée"),"",$H99-Paramètres!$B$2)</f>
        <v/>
      </c>
      <c r="Q99" s="22">
        <f>IF(OR($A99="",$H99="",$I99="Clôturée"),"",MAX(0,Paramètres!$B$2-$H99))</f>
        <v/>
      </c>
      <c r="R99" s="7">
        <f>IF($A99="","",IF($I99="Clôturée","Non",IF(OR($F99="",$G99="",$H99=""),"À compléter",IF(AND($L99&lt;&gt;"",Paramètres!$B$2&gt;=$L99),"Oui","Non"))))</f>
        <v/>
      </c>
      <c r="S99" s="7">
        <f>IF($A99="","",IF(AND($I99="Clôturée",OR($M99="",$N99="")),"Clôture incomplète",IF(AND($I99&lt;&gt;"Clôturée",OR($M99&lt;&gt;"",$N99&lt;&gt;"")),"À vérifier","OK")))</f>
        <v/>
      </c>
      <c r="T99" s="16" t="n"/>
    </row>
    <row r="100" ht="34" customHeight="1">
      <c r="A100" s="14" t="n"/>
      <c r="B100" s="15" t="n"/>
      <c r="C100" s="15" t="n"/>
      <c r="D100" s="16" t="n"/>
      <c r="E100" s="15" t="n"/>
      <c r="F100" s="15" t="n"/>
      <c r="G100" s="17" t="n"/>
      <c r="H100" s="16" t="n"/>
      <c r="I100" s="17" t="n"/>
      <c r="J100" s="18" t="n"/>
      <c r="K100" s="16" t="n"/>
      <c r="L100" s="19">
        <f>IF(OR($A100="",$I100="Clôturée",$D100=""),"",IFERROR(IF($K100="",$D100,$K100)+_xlfn.XLOOKUP($G100,'Paramètres'!$A$7:$A$10,'Paramètres'!$B$7:$B$10),""))</f>
        <v/>
      </c>
      <c r="M100" s="15" t="n"/>
      <c r="N100" s="16" t="n"/>
      <c r="O100" s="15" t="n"/>
      <c r="P100" s="20">
        <f>IF(OR($A100="",$H100="",$I100="Clôturée"),"",$H100-Paramètres!$B$2)</f>
        <v/>
      </c>
      <c r="Q100" s="20">
        <f>IF(OR($A100="",$H100="",$I100="Clôturée"),"",MAX(0,Paramètres!$B$2-$H100))</f>
        <v/>
      </c>
      <c r="R100" s="9">
        <f>IF($A100="","",IF($I100="Clôturée","Non",IF(OR($F100="",$G100="",$H100=""),"À compléter",IF(AND($L100&lt;&gt;"",Paramètres!$B$2&gt;=$L100),"Oui","Non"))))</f>
        <v/>
      </c>
      <c r="S100" s="9">
        <f>IF($A100="","",IF(AND($I100="Clôturée",OR($M100="",$N100="")),"Clôture incomplète",IF(AND($I100&lt;&gt;"Clôturée",OR($M100&lt;&gt;"",$N100&lt;&gt;"")),"À vérifier","OK")))</f>
        <v/>
      </c>
      <c r="T100" s="16" t="n"/>
    </row>
    <row r="101" ht="34" customHeight="1">
      <c r="A101" s="14" t="n"/>
      <c r="B101" s="15" t="n"/>
      <c r="C101" s="15" t="n"/>
      <c r="D101" s="16" t="n"/>
      <c r="E101" s="15" t="n"/>
      <c r="F101" s="15" t="n"/>
      <c r="G101" s="17" t="n"/>
      <c r="H101" s="16" t="n"/>
      <c r="I101" s="17" t="n"/>
      <c r="J101" s="18" t="n"/>
      <c r="K101" s="16" t="n"/>
      <c r="L101" s="21">
        <f>IF(OR($A101="",$I101="Clôturée",$D101=""),"",IFERROR(IF($K101="",$D101,$K101)+_xlfn.XLOOKUP($G101,'Paramètres'!$A$7:$A$10,'Paramètres'!$B$7:$B$10),""))</f>
        <v/>
      </c>
      <c r="M101" s="15" t="n"/>
      <c r="N101" s="16" t="n"/>
      <c r="O101" s="15" t="n"/>
      <c r="P101" s="22">
        <f>IF(OR($A101="",$H101="",$I101="Clôturée"),"",$H101-Paramètres!$B$2)</f>
        <v/>
      </c>
      <c r="Q101" s="22">
        <f>IF(OR($A101="",$H101="",$I101="Clôturée"),"",MAX(0,Paramètres!$B$2-$H101))</f>
        <v/>
      </c>
      <c r="R101" s="7">
        <f>IF($A101="","",IF($I101="Clôturée","Non",IF(OR($F101="",$G101="",$H101=""),"À compléter",IF(AND($L101&lt;&gt;"",Paramètres!$B$2&gt;=$L101),"Oui","Non"))))</f>
        <v/>
      </c>
      <c r="S101" s="7">
        <f>IF($A101="","",IF(AND($I101="Clôturée",OR($M101="",$N101="")),"Clôture incomplète",IF(AND($I101&lt;&gt;"Clôturée",OR($M101&lt;&gt;"",$N101&lt;&gt;"")),"À vérifier","OK")))</f>
        <v/>
      </c>
      <c r="T101" s="16" t="n"/>
    </row>
    <row r="102" ht="34" customHeight="1">
      <c r="A102" s="14" t="n"/>
      <c r="B102" s="15" t="n"/>
      <c r="C102" s="15" t="n"/>
      <c r="D102" s="16" t="n"/>
      <c r="E102" s="15" t="n"/>
      <c r="F102" s="15" t="n"/>
      <c r="G102" s="17" t="n"/>
      <c r="H102" s="16" t="n"/>
      <c r="I102" s="17" t="n"/>
      <c r="J102" s="18" t="n"/>
      <c r="K102" s="16" t="n"/>
      <c r="L102" s="19">
        <f>IF(OR($A102="",$I102="Clôturée",$D102=""),"",IFERROR(IF($K102="",$D102,$K102)+_xlfn.XLOOKUP($G102,'Paramètres'!$A$7:$A$10,'Paramètres'!$B$7:$B$10),""))</f>
        <v/>
      </c>
      <c r="M102" s="15" t="n"/>
      <c r="N102" s="16" t="n"/>
      <c r="O102" s="15" t="n"/>
      <c r="P102" s="20">
        <f>IF(OR($A102="",$H102="",$I102="Clôturée"),"",$H102-Paramètres!$B$2)</f>
        <v/>
      </c>
      <c r="Q102" s="20">
        <f>IF(OR($A102="",$H102="",$I102="Clôturée"),"",MAX(0,Paramètres!$B$2-$H102))</f>
        <v/>
      </c>
      <c r="R102" s="9">
        <f>IF($A102="","",IF($I102="Clôturée","Non",IF(OR($F102="",$G102="",$H102=""),"À compléter",IF(AND($L102&lt;&gt;"",Paramètres!$B$2&gt;=$L102),"Oui","Non"))))</f>
        <v/>
      </c>
      <c r="S102" s="9">
        <f>IF($A102="","",IF(AND($I102="Clôturée",OR($M102="",$N102="")),"Clôture incomplète",IF(AND($I102&lt;&gt;"Clôturée",OR($M102&lt;&gt;"",$N102&lt;&gt;"")),"À vérifier","OK")))</f>
        <v/>
      </c>
      <c r="T102" s="16" t="n"/>
    </row>
    <row r="103" ht="34" customHeight="1">
      <c r="A103" s="14" t="n"/>
      <c r="B103" s="15" t="n"/>
      <c r="C103" s="15" t="n"/>
      <c r="D103" s="16" t="n"/>
      <c r="E103" s="15" t="n"/>
      <c r="F103" s="15" t="n"/>
      <c r="G103" s="17" t="n"/>
      <c r="H103" s="16" t="n"/>
      <c r="I103" s="17" t="n"/>
      <c r="J103" s="18" t="n"/>
      <c r="K103" s="16" t="n"/>
      <c r="L103" s="21">
        <f>IF(OR($A103="",$I103="Clôturée",$D103=""),"",IFERROR(IF($K103="",$D103,$K103)+_xlfn.XLOOKUP($G103,'Paramètres'!$A$7:$A$10,'Paramètres'!$B$7:$B$10),""))</f>
        <v/>
      </c>
      <c r="M103" s="15" t="n"/>
      <c r="N103" s="16" t="n"/>
      <c r="O103" s="15" t="n"/>
      <c r="P103" s="22">
        <f>IF(OR($A103="",$H103="",$I103="Clôturée"),"",$H103-Paramètres!$B$2)</f>
        <v/>
      </c>
      <c r="Q103" s="22">
        <f>IF(OR($A103="",$H103="",$I103="Clôturée"),"",MAX(0,Paramètres!$B$2-$H103))</f>
        <v/>
      </c>
      <c r="R103" s="7">
        <f>IF($A103="","",IF($I103="Clôturée","Non",IF(OR($F103="",$G103="",$H103=""),"À compléter",IF(AND($L103&lt;&gt;"",Paramètres!$B$2&gt;=$L103),"Oui","Non"))))</f>
        <v/>
      </c>
      <c r="S103" s="7">
        <f>IF($A103="","",IF(AND($I103="Clôturée",OR($M103="",$N103="")),"Clôture incomplète",IF(AND($I103&lt;&gt;"Clôturée",OR($M103&lt;&gt;"",$N103&lt;&gt;"")),"À vérifier","OK")))</f>
        <v/>
      </c>
      <c r="T103" s="16" t="n"/>
    </row>
    <row r="104" ht="34" customHeight="1">
      <c r="A104" s="14" t="n"/>
      <c r="B104" s="15" t="n"/>
      <c r="C104" s="15" t="n"/>
      <c r="D104" s="16" t="n"/>
      <c r="E104" s="15" t="n"/>
      <c r="F104" s="15" t="n"/>
      <c r="G104" s="17" t="n"/>
      <c r="H104" s="16" t="n"/>
      <c r="I104" s="17" t="n"/>
      <c r="J104" s="18" t="n"/>
      <c r="K104" s="16" t="n"/>
      <c r="L104" s="19">
        <f>IF(OR($A104="",$I104="Clôturée",$D104=""),"",IFERROR(IF($K104="",$D104,$K104)+_xlfn.XLOOKUP($G104,'Paramètres'!$A$7:$A$10,'Paramètres'!$B$7:$B$10),""))</f>
        <v/>
      </c>
      <c r="M104" s="15" t="n"/>
      <c r="N104" s="16" t="n"/>
      <c r="O104" s="15" t="n"/>
      <c r="P104" s="20">
        <f>IF(OR($A104="",$H104="",$I104="Clôturée"),"",$H104-Paramètres!$B$2)</f>
        <v/>
      </c>
      <c r="Q104" s="20">
        <f>IF(OR($A104="",$H104="",$I104="Clôturée"),"",MAX(0,Paramètres!$B$2-$H104))</f>
        <v/>
      </c>
      <c r="R104" s="9">
        <f>IF($A104="","",IF($I104="Clôturée","Non",IF(OR($F104="",$G104="",$H104=""),"À compléter",IF(AND($L104&lt;&gt;"",Paramètres!$B$2&gt;=$L104),"Oui","Non"))))</f>
        <v/>
      </c>
      <c r="S104" s="9">
        <f>IF($A104="","",IF(AND($I104="Clôturée",OR($M104="",$N104="")),"Clôture incomplète",IF(AND($I104&lt;&gt;"Clôturée",OR($M104&lt;&gt;"",$N104&lt;&gt;"")),"À vérifier","OK")))</f>
        <v/>
      </c>
      <c r="T104" s="16" t="n"/>
    </row>
    <row r="105" ht="34" customHeight="1">
      <c r="A105" s="14" t="n"/>
      <c r="B105" s="15" t="n"/>
      <c r="C105" s="15" t="n"/>
      <c r="D105" s="16" t="n"/>
      <c r="E105" s="15" t="n"/>
      <c r="F105" s="15" t="n"/>
      <c r="G105" s="17" t="n"/>
      <c r="H105" s="16" t="n"/>
      <c r="I105" s="17" t="n"/>
      <c r="J105" s="18" t="n"/>
      <c r="K105" s="16" t="n"/>
      <c r="L105" s="21">
        <f>IF(OR($A105="",$I105="Clôturée",$D105=""),"",IFERROR(IF($K105="",$D105,$K105)+_xlfn.XLOOKUP($G105,'Paramètres'!$A$7:$A$10,'Paramètres'!$B$7:$B$10),""))</f>
        <v/>
      </c>
      <c r="M105" s="15" t="n"/>
      <c r="N105" s="16" t="n"/>
      <c r="O105" s="15" t="n"/>
      <c r="P105" s="22">
        <f>IF(OR($A105="",$H105="",$I105="Clôturée"),"",$H105-Paramètres!$B$2)</f>
        <v/>
      </c>
      <c r="Q105" s="22">
        <f>IF(OR($A105="",$H105="",$I105="Clôturée"),"",MAX(0,Paramètres!$B$2-$H105))</f>
        <v/>
      </c>
      <c r="R105" s="7">
        <f>IF($A105="","",IF($I105="Clôturée","Non",IF(OR($F105="",$G105="",$H105=""),"À compléter",IF(AND($L105&lt;&gt;"",Paramètres!$B$2&gt;=$L105),"Oui","Non"))))</f>
        <v/>
      </c>
      <c r="S105" s="7">
        <f>IF($A105="","",IF(AND($I105="Clôturée",OR($M105="",$N105="")),"Clôture incomplète",IF(AND($I105&lt;&gt;"Clôturée",OR($M105&lt;&gt;"",$N105&lt;&gt;"")),"À vérifier","OK")))</f>
        <v/>
      </c>
      <c r="T105" s="16" t="n"/>
    </row>
    <row r="106" ht="34" customHeight="1">
      <c r="A106" s="14" t="n"/>
      <c r="B106" s="15" t="n"/>
      <c r="C106" s="15" t="n"/>
      <c r="D106" s="16" t="n"/>
      <c r="E106" s="15" t="n"/>
      <c r="F106" s="15" t="n"/>
      <c r="G106" s="17" t="n"/>
      <c r="H106" s="16" t="n"/>
      <c r="I106" s="17" t="n"/>
      <c r="J106" s="18" t="n"/>
      <c r="K106" s="16" t="n"/>
      <c r="L106" s="19">
        <f>IF(OR($A106="",$I106="Clôturée",$D106=""),"",IFERROR(IF($K106="",$D106,$K106)+_xlfn.XLOOKUP($G106,'Paramètres'!$A$7:$A$10,'Paramètres'!$B$7:$B$10),""))</f>
        <v/>
      </c>
      <c r="M106" s="15" t="n"/>
      <c r="N106" s="16" t="n"/>
      <c r="O106" s="15" t="n"/>
      <c r="P106" s="20">
        <f>IF(OR($A106="",$H106="",$I106="Clôturée"),"",$H106-Paramètres!$B$2)</f>
        <v/>
      </c>
      <c r="Q106" s="20">
        <f>IF(OR($A106="",$H106="",$I106="Clôturée"),"",MAX(0,Paramètres!$B$2-$H106))</f>
        <v/>
      </c>
      <c r="R106" s="9">
        <f>IF($A106="","",IF($I106="Clôturée","Non",IF(OR($F106="",$G106="",$H106=""),"À compléter",IF(AND($L106&lt;&gt;"",Paramètres!$B$2&gt;=$L106),"Oui","Non"))))</f>
        <v/>
      </c>
      <c r="S106" s="9">
        <f>IF($A106="","",IF(AND($I106="Clôturée",OR($M106="",$N106="")),"Clôture incomplète",IF(AND($I106&lt;&gt;"Clôturée",OR($M106&lt;&gt;"",$N106&lt;&gt;"")),"À vérifier","OK")))</f>
        <v/>
      </c>
      <c r="T106" s="16" t="n"/>
    </row>
    <row r="107" ht="34" customHeight="1">
      <c r="A107" s="14" t="n"/>
      <c r="B107" s="15" t="n"/>
      <c r="C107" s="15" t="n"/>
      <c r="D107" s="16" t="n"/>
      <c r="E107" s="15" t="n"/>
      <c r="F107" s="15" t="n"/>
      <c r="G107" s="17" t="n"/>
      <c r="H107" s="16" t="n"/>
      <c r="I107" s="17" t="n"/>
      <c r="J107" s="18" t="n"/>
      <c r="K107" s="16" t="n"/>
      <c r="L107" s="21">
        <f>IF(OR($A107="",$I107="Clôturée",$D107=""),"",IFERROR(IF($K107="",$D107,$K107)+_xlfn.XLOOKUP($G107,'Paramètres'!$A$7:$A$10,'Paramètres'!$B$7:$B$10),""))</f>
        <v/>
      </c>
      <c r="M107" s="15" t="n"/>
      <c r="N107" s="16" t="n"/>
      <c r="O107" s="15" t="n"/>
      <c r="P107" s="22">
        <f>IF(OR($A107="",$H107="",$I107="Clôturée"),"",$H107-Paramètres!$B$2)</f>
        <v/>
      </c>
      <c r="Q107" s="22">
        <f>IF(OR($A107="",$H107="",$I107="Clôturée"),"",MAX(0,Paramètres!$B$2-$H107))</f>
        <v/>
      </c>
      <c r="R107" s="7">
        <f>IF($A107="","",IF($I107="Clôturée","Non",IF(OR($F107="",$G107="",$H107=""),"À compléter",IF(AND($L107&lt;&gt;"",Paramètres!$B$2&gt;=$L107),"Oui","Non"))))</f>
        <v/>
      </c>
      <c r="S107" s="7">
        <f>IF($A107="","",IF(AND($I107="Clôturée",OR($M107="",$N107="")),"Clôture incomplète",IF(AND($I107&lt;&gt;"Clôturée",OR($M107&lt;&gt;"",$N107&lt;&gt;"")),"À vérifier","OK")))</f>
        <v/>
      </c>
      <c r="T107" s="16" t="n"/>
    </row>
    <row r="108" ht="34" customHeight="1">
      <c r="A108" s="14" t="n"/>
      <c r="B108" s="15" t="n"/>
      <c r="C108" s="15" t="n"/>
      <c r="D108" s="16" t="n"/>
      <c r="E108" s="15" t="n"/>
      <c r="F108" s="15" t="n"/>
      <c r="G108" s="17" t="n"/>
      <c r="H108" s="16" t="n"/>
      <c r="I108" s="17" t="n"/>
      <c r="J108" s="18" t="n"/>
      <c r="K108" s="16" t="n"/>
      <c r="L108" s="19">
        <f>IF(OR($A108="",$I108="Clôturée",$D108=""),"",IFERROR(IF($K108="",$D108,$K108)+_xlfn.XLOOKUP($G108,'Paramètres'!$A$7:$A$10,'Paramètres'!$B$7:$B$10),""))</f>
        <v/>
      </c>
      <c r="M108" s="15" t="n"/>
      <c r="N108" s="16" t="n"/>
      <c r="O108" s="15" t="n"/>
      <c r="P108" s="20">
        <f>IF(OR($A108="",$H108="",$I108="Clôturée"),"",$H108-Paramètres!$B$2)</f>
        <v/>
      </c>
      <c r="Q108" s="20">
        <f>IF(OR($A108="",$H108="",$I108="Clôturée"),"",MAX(0,Paramètres!$B$2-$H108))</f>
        <v/>
      </c>
      <c r="R108" s="9">
        <f>IF($A108="","",IF($I108="Clôturée","Non",IF(OR($F108="",$G108="",$H108=""),"À compléter",IF(AND($L108&lt;&gt;"",Paramètres!$B$2&gt;=$L108),"Oui","Non"))))</f>
        <v/>
      </c>
      <c r="S108" s="9">
        <f>IF($A108="","",IF(AND($I108="Clôturée",OR($M108="",$N108="")),"Clôture incomplète",IF(AND($I108&lt;&gt;"Clôturée",OR($M108&lt;&gt;"",$N108&lt;&gt;"")),"À vérifier","OK")))</f>
        <v/>
      </c>
      <c r="T108" s="16" t="n"/>
    </row>
    <row r="109" ht="34" customHeight="1">
      <c r="A109" s="14" t="n"/>
      <c r="B109" s="15" t="n"/>
      <c r="C109" s="15" t="n"/>
      <c r="D109" s="16" t="n"/>
      <c r="E109" s="15" t="n"/>
      <c r="F109" s="15" t="n"/>
      <c r="G109" s="17" t="n"/>
      <c r="H109" s="16" t="n"/>
      <c r="I109" s="17" t="n"/>
      <c r="J109" s="18" t="n"/>
      <c r="K109" s="16" t="n"/>
      <c r="L109" s="21">
        <f>IF(OR($A109="",$I109="Clôturée",$D109=""),"",IFERROR(IF($K109="",$D109,$K109)+_xlfn.XLOOKUP($G109,'Paramètres'!$A$7:$A$10,'Paramètres'!$B$7:$B$10),""))</f>
        <v/>
      </c>
      <c r="M109" s="15" t="n"/>
      <c r="N109" s="16" t="n"/>
      <c r="O109" s="15" t="n"/>
      <c r="P109" s="22">
        <f>IF(OR($A109="",$H109="",$I109="Clôturée"),"",$H109-Paramètres!$B$2)</f>
        <v/>
      </c>
      <c r="Q109" s="22">
        <f>IF(OR($A109="",$H109="",$I109="Clôturée"),"",MAX(0,Paramètres!$B$2-$H109))</f>
        <v/>
      </c>
      <c r="R109" s="7">
        <f>IF($A109="","",IF($I109="Clôturée","Non",IF(OR($F109="",$G109="",$H109=""),"À compléter",IF(AND($L109&lt;&gt;"",Paramètres!$B$2&gt;=$L109),"Oui","Non"))))</f>
        <v/>
      </c>
      <c r="S109" s="7">
        <f>IF($A109="","",IF(AND($I109="Clôturée",OR($M109="",$N109="")),"Clôture incomplète",IF(AND($I109&lt;&gt;"Clôturée",OR($M109&lt;&gt;"",$N109&lt;&gt;"")),"À vérifier","OK")))</f>
        <v/>
      </c>
      <c r="T109" s="16" t="n"/>
    </row>
    <row r="110" ht="34" customHeight="1">
      <c r="A110" s="14" t="n"/>
      <c r="B110" s="15" t="n"/>
      <c r="C110" s="15" t="n"/>
      <c r="D110" s="16" t="n"/>
      <c r="E110" s="15" t="n"/>
      <c r="F110" s="15" t="n"/>
      <c r="G110" s="17" t="n"/>
      <c r="H110" s="16" t="n"/>
      <c r="I110" s="17" t="n"/>
      <c r="J110" s="18" t="n"/>
      <c r="K110" s="16" t="n"/>
      <c r="L110" s="19">
        <f>IF(OR($A110="",$I110="Clôturée",$D110=""),"",IFERROR(IF($K110="",$D110,$K110)+_xlfn.XLOOKUP($G110,'Paramètres'!$A$7:$A$10,'Paramètres'!$B$7:$B$10),""))</f>
        <v/>
      </c>
      <c r="M110" s="15" t="n"/>
      <c r="N110" s="16" t="n"/>
      <c r="O110" s="15" t="n"/>
      <c r="P110" s="20">
        <f>IF(OR($A110="",$H110="",$I110="Clôturée"),"",$H110-Paramètres!$B$2)</f>
        <v/>
      </c>
      <c r="Q110" s="20">
        <f>IF(OR($A110="",$H110="",$I110="Clôturée"),"",MAX(0,Paramètres!$B$2-$H110))</f>
        <v/>
      </c>
      <c r="R110" s="9">
        <f>IF($A110="","",IF($I110="Clôturée","Non",IF(OR($F110="",$G110="",$H110=""),"À compléter",IF(AND($L110&lt;&gt;"",Paramètres!$B$2&gt;=$L110),"Oui","Non"))))</f>
        <v/>
      </c>
      <c r="S110" s="9">
        <f>IF($A110="","",IF(AND($I110="Clôturée",OR($M110="",$N110="")),"Clôture incomplète",IF(AND($I110&lt;&gt;"Clôturée",OR($M110&lt;&gt;"",$N110&lt;&gt;"")),"À vérifier","OK")))</f>
        <v/>
      </c>
      <c r="T110" s="16" t="n"/>
    </row>
    <row r="111" ht="34" customHeight="1">
      <c r="A111" s="14" t="n"/>
      <c r="B111" s="15" t="n"/>
      <c r="C111" s="15" t="n"/>
      <c r="D111" s="16" t="n"/>
      <c r="E111" s="15" t="n"/>
      <c r="F111" s="15" t="n"/>
      <c r="G111" s="17" t="n"/>
      <c r="H111" s="16" t="n"/>
      <c r="I111" s="17" t="n"/>
      <c r="J111" s="18" t="n"/>
      <c r="K111" s="16" t="n"/>
      <c r="L111" s="21">
        <f>IF(OR($A111="",$I111="Clôturée",$D111=""),"",IFERROR(IF($K111="",$D111,$K111)+_xlfn.XLOOKUP($G111,'Paramètres'!$A$7:$A$10,'Paramètres'!$B$7:$B$10),""))</f>
        <v/>
      </c>
      <c r="M111" s="15" t="n"/>
      <c r="N111" s="16" t="n"/>
      <c r="O111" s="15" t="n"/>
      <c r="P111" s="22">
        <f>IF(OR($A111="",$H111="",$I111="Clôturée"),"",$H111-Paramètres!$B$2)</f>
        <v/>
      </c>
      <c r="Q111" s="22">
        <f>IF(OR($A111="",$H111="",$I111="Clôturée"),"",MAX(0,Paramètres!$B$2-$H111))</f>
        <v/>
      </c>
      <c r="R111" s="7">
        <f>IF($A111="","",IF($I111="Clôturée","Non",IF(OR($F111="",$G111="",$H111=""),"À compléter",IF(AND($L111&lt;&gt;"",Paramètres!$B$2&gt;=$L111),"Oui","Non"))))</f>
        <v/>
      </c>
      <c r="S111" s="7">
        <f>IF($A111="","",IF(AND($I111="Clôturée",OR($M111="",$N111="")),"Clôture incomplète",IF(AND($I111&lt;&gt;"Clôturée",OR($M111&lt;&gt;"",$N111&lt;&gt;"")),"À vérifier","OK")))</f>
        <v/>
      </c>
      <c r="T111" s="16" t="n"/>
    </row>
  </sheetData>
  <conditionalFormatting sqref="A2:A111">
    <cfRule type="expression" priority="1" dxfId="2" stopIfTrue="1">
      <formula>AND($A2&lt;&gt;"",COUNTIF($A$2:$A$111,$A2)&gt;1)</formula>
    </cfRule>
    <cfRule type="expression" priority="2" dxfId="3">
      <formula>AND($A2="",COUNTA($B2:$K2,$M2:$O2,$T2)&gt;0)</formula>
    </cfRule>
  </conditionalFormatting>
  <conditionalFormatting sqref="A2:T111">
    <cfRule type="expression" priority="3" dxfId="2" stopIfTrue="1">
      <formula>AND($A2&lt;&gt;"",$S2="Clôture incomplète")</formula>
    </cfRule>
    <cfRule type="expression" priority="4" dxfId="4" stopIfTrue="1">
      <formula>AND($A2&lt;&gt;"",$I2="Clôturée",$S2="OK")</formula>
    </cfRule>
    <cfRule type="expression" priority="5" dxfId="5">
      <formula>AND($A2&lt;&gt;"",$I2="Bloquée")</formula>
    </cfRule>
  </conditionalFormatting>
  <conditionalFormatting sqref="Q2:Q111">
    <cfRule type="cellIs" priority="6" operator="greaterThan" dxfId="0">
      <formula>0</formula>
    </cfRule>
  </conditionalFormatting>
  <conditionalFormatting sqref="P2:P111">
    <cfRule type="expression" priority="7" dxfId="3">
      <formula>AND($A2&lt;&gt;"",ISNUMBER($P2),$P2&gt;=0,$P2&lt;=INDIRECT("'Paramètres'!$B$3"),$I2&lt;&gt;"Clôturée")</formula>
    </cfRule>
  </conditionalFormatting>
  <conditionalFormatting sqref="R2:R111">
    <cfRule type="expression" priority="8" dxfId="1">
      <formula>AND($A2&lt;&gt;"",$R2="Oui")</formula>
    </cfRule>
  </conditionalFormatting>
  <dataValidations count="10">
    <dataValidation sqref="A2:A111" showErrorMessage="1" showInputMessage="1" allowBlank="1" errorTitle="Identifiant invalide" error="Saisissez un identifiant unique pour chaque action." promptTitle="Identifiant d’action" prompt="Utilisez un texte unique, par exemple ACT-DEMO-011." type="custom">
      <formula1>=OR($A2="",COUNTIF($A$2:$A$111,$A2)=1)</formula1>
    </dataValidation>
    <dataValidation sqref="C2:C111" showErrorMessage="1" showDropDown="0" showInputMessage="1" allowBlank="1" errorTitle="Source non autorisée" error="Choisissez une source dans la liste." type="list">
      <formula1>=INDIRECT("lstSources[Source]")</formula1>
    </dataValidation>
    <dataValidation sqref="D2:D111" showErrorMessage="1" showInputMessage="1" allowBlank="1" errorTitle="Date d’ouverture invalide" error="Pour une action identifiée, saisissez une date entre le 01/01/2020 et le 31/12/2100." type="custom">
      <formula1>=OR($A2="",AND(ISNUMBER($D2),$D2&gt;=DATE(2020,1,1),$D2&lt;=DATE(2100,12,31)))</formula1>
    </dataValidation>
    <dataValidation sqref="E2:E111" showErrorMessage="1" showInputMessage="1" allowBlank="1" errorTitle="Action obligatoire" error="Décrivez l’action à réaliser lorsque la ligne possède un identifiant." type="custom">
      <formula1>=OR($A2="",LEN(TRIM($E2))&gt;0)</formula1>
    </dataValidation>
    <dataValidation sqref="F2:F111" showErrorMessage="1" showDropDown="0" showInputMessage="1" allowBlank="1" errorTitle="Responsable non autorisé" error="Choisissez un rôle ou une équipe générique dans la liste." type="list">
      <formula1>=INDIRECT("lstResponsables[Responsable]")</formula1>
    </dataValidation>
    <dataValidation sqref="G2:G111" showErrorMessage="1" showDropDown="0" showInputMessage="1" allowBlank="1" errorTitle="Priorité non autorisée" error="Choisissez Urgente, Haute, Normale ou Basse." type="list">
      <formula1>=INDIRECT("lstPriorites[Priorité]")</formula1>
    </dataValidation>
    <dataValidation sqref="H2:H111" showErrorMessage="1" showInputMessage="1" allowBlank="1" errorTitle="Échéance invalide" error="Saisissez une date entre le 01/01/2020 et le 31/12/2100, sauf action clôturée." type="custom">
      <formula1>=OR(AND($I2="Clôturée",$H2=""),AND(ISNUMBER($H2),$H2&gt;=DATE(2020,1,1),$H2&lt;=DATE(2100,12,31)))</formula1>
    </dataValidation>
    <dataValidation sqref="I2:I111" showErrorMessage="1" showDropDown="0" showInputMessage="1" allowBlank="1" errorTitle="Statut non autorisé" error="Choisissez un statut dans la liste." type="list">
      <formula1>=INDIRECT("lstStatuts[Statut]")</formula1>
    </dataValidation>
    <dataValidation sqref="J2:J111" showErrorMessage="1" showInputMessage="1" allowBlank="1" errorTitle="Avancement invalide" error="Saisissez un entier compris entre 0 et 100." type="whole" operator="between">
      <formula1>0</formula1>
      <formula2>100</formula2>
    </dataValidation>
    <dataValidation sqref="K2:K111 N2:N111 T2:T111" showErrorMessage="1" showInputMessage="1" allowBlank="1" errorTitle="Date invalide" error="Saisissez une date entre le 01/01/2020 et le 31/12/2100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B1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42" customWidth="1" min="2" max="2"/>
  </cols>
  <sheetData>
    <row r="1" ht="30" customHeight="1">
      <c r="A1" s="1" t="inlineStr">
        <is>
          <t>Paramètres de pilotage</t>
        </is>
      </c>
      <c r="B1" s="26" t="n"/>
    </row>
    <row r="2">
      <c r="A2" s="6" t="inlineStr">
        <is>
          <t>Date de pilotage</t>
        </is>
      </c>
      <c r="B2" s="16" t="n">
        <v>46272</v>
      </c>
    </row>
    <row r="3">
      <c r="A3" s="6" t="inlineStr">
        <is>
          <t>Seuil échéance proche (jours)</t>
        </is>
      </c>
      <c r="B3" s="18" t="n">
        <v>7</v>
      </c>
    </row>
    <row r="4"/>
    <row r="5">
      <c r="A5" s="5" t="inlineStr">
        <is>
          <t>Cadences de relance modifiables</t>
        </is>
      </c>
      <c r="B5" s="5" t="inlineStr">
        <is>
          <t>Hypothèses internes</t>
        </is>
      </c>
    </row>
    <row r="6">
      <c r="A6" s="13" t="inlineStr">
        <is>
          <t>Priorité</t>
        </is>
      </c>
      <c r="B6" s="13" t="inlineStr">
        <is>
          <t>Cadence relance (jours)</t>
        </is>
      </c>
    </row>
    <row r="7">
      <c r="A7" s="12" t="inlineStr">
        <is>
          <t>Urgente</t>
        </is>
      </c>
      <c r="B7" s="18" t="n">
        <v>1</v>
      </c>
    </row>
    <row r="8">
      <c r="A8" s="23" t="inlineStr">
        <is>
          <t>Haute</t>
        </is>
      </c>
      <c r="B8" s="18" t="n">
        <v>3</v>
      </c>
    </row>
    <row r="9">
      <c r="A9" s="12" t="inlineStr">
        <is>
          <t>Normale</t>
        </is>
      </c>
      <c r="B9" s="18" t="n">
        <v>7</v>
      </c>
    </row>
    <row r="10">
      <c r="A10" s="23" t="inlineStr">
        <is>
          <t>Basse</t>
        </is>
      </c>
      <c r="B10" s="18" t="n">
        <v>14</v>
      </c>
    </row>
    <row r="11"/>
    <row r="12" ht="52" customHeight="1">
      <c r="A12" s="11" t="inlineStr">
        <is>
          <t>Note</t>
        </is>
      </c>
      <c r="B12" s="12" t="inlineStr">
        <is>
          <t>Ces valeurs sont des hypothèses de pilotage modifiables. Elles ne constituent ni un barème garanti ni une règle contractuelle.</t>
        </is>
      </c>
    </row>
  </sheetData>
  <mergeCells count="1">
    <mergeCell ref="A1:B1"/>
  </mergeCells>
  <dataValidations count="3">
    <dataValidation sqref="B2" showErrorMessage="1" showInputMessage="1" allowBlank="0" errorTitle="Date de pilotage invalide" error="Saisissez une date entre le 01/01/2020 et le 31/12/2100." type="date" operator="between">
      <formula1>DATE(2020,1,1)</formula1>
      <formula2>DATE(2100,12,31)</formula2>
    </dataValidation>
    <dataValidation sqref="B3" showErrorMessage="1" showInputMessage="1" allowBlank="0" errorTitle="Seuil invalide" error="Saisissez un entier compris entre 0 et 60 jours." type="whole" operator="between">
      <formula1>0</formula1>
      <formula2>60</formula2>
    </dataValidation>
    <dataValidation sqref="B7:B10" showErrorMessage="1" showInputMessage="1" allowBlank="0" errorTitle="Cadence invalide" error="Saisissez un entier compris entre 1 et 60 jours." type="whole" operator="between">
      <formula1>1</formula1>
      <formula2>60</formula2>
    </dataValidation>
  </dataValidations>
  <pageMargins left="0.75" right="0.75" top="1" bottom="1" header="0.5" footer="0.5"/>
  <pageSetup orientation="portrait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G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" customWidth="1" min="2" max="2"/>
    <col width="25" customWidth="1" min="3" max="3"/>
    <col width="3" customWidth="1" min="4" max="4"/>
    <col width="25" customWidth="1" min="5" max="5"/>
    <col width="3" customWidth="1" min="6" max="6"/>
    <col width="25" customWidth="1" min="7" max="7"/>
  </cols>
  <sheetData>
    <row r="1">
      <c r="A1" s="5" t="inlineStr">
        <is>
          <t>Priorité</t>
        </is>
      </c>
      <c r="C1" s="5" t="inlineStr">
        <is>
          <t>Statut</t>
        </is>
      </c>
      <c r="E1" s="5" t="inlineStr">
        <is>
          <t>Source</t>
        </is>
      </c>
      <c r="G1" s="5" t="inlineStr">
        <is>
          <t>Responsable</t>
        </is>
      </c>
    </row>
    <row r="2">
      <c r="A2" s="15" t="inlineStr">
        <is>
          <t>Urgente</t>
        </is>
      </c>
      <c r="C2" s="15" t="inlineStr">
        <is>
          <t>À lancer</t>
        </is>
      </c>
      <c r="E2" s="15" t="inlineStr">
        <is>
          <t>Réunion chantier</t>
        </is>
      </c>
      <c r="G2" s="15" t="inlineStr">
        <is>
          <t>Équipe gros œuvre</t>
        </is>
      </c>
    </row>
    <row r="3">
      <c r="A3" s="15" t="inlineStr">
        <is>
          <t>Haute</t>
        </is>
      </c>
      <c r="C3" s="15" t="inlineStr">
        <is>
          <t>En cours</t>
        </is>
      </c>
      <c r="E3" s="15" t="inlineStr">
        <is>
          <t>Visite terrain</t>
        </is>
      </c>
      <c r="G3" s="15" t="inlineStr">
        <is>
          <t>Équipe électricité</t>
        </is>
      </c>
    </row>
    <row r="4">
      <c r="A4" s="15" t="inlineStr">
        <is>
          <t>Normale</t>
        </is>
      </c>
      <c r="C4" s="15" t="inlineStr">
        <is>
          <t>Bloquée</t>
        </is>
      </c>
      <c r="E4" s="15" t="inlineStr">
        <is>
          <t>Demande interne</t>
        </is>
      </c>
      <c r="G4" s="15" t="inlineStr">
        <is>
          <t>Équipe plomberie</t>
        </is>
      </c>
    </row>
    <row r="5">
      <c r="A5" s="15" t="inlineStr">
        <is>
          <t>Basse</t>
        </is>
      </c>
      <c r="C5" s="15" t="inlineStr">
        <is>
          <t>Clôturée</t>
        </is>
      </c>
      <c r="E5" s="15" t="inlineStr">
        <is>
          <t>Coordination</t>
        </is>
      </c>
      <c r="G5" s="15" t="inlineStr">
        <is>
          <t>Équipe finitions</t>
        </is>
      </c>
    </row>
    <row r="6">
      <c r="G6" s="15" t="inlineStr">
        <is>
          <t>Encadrement chantier</t>
        </is>
      </c>
    </row>
    <row r="7"/>
    <row r="8" ht="48" customHeight="1">
      <c r="A8" s="24" t="inlineStr">
        <is>
          <t>Utilisation</t>
        </is>
      </c>
      <c r="C8" s="12" t="inlineStr">
        <is>
          <t>Ces valeurs alimentent les listes déroulantes de la feuille Actions. Les responsables restent des rôles et équipes génériques.</t>
        </is>
      </c>
    </row>
  </sheetData>
  <pageMargins left="0.75" right="0.75" top="1" bottom="1" header="0.5" footer="0.5"/>
  <pageSetup orientation="landscape" fitToHeight="1" fitToWidth="1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Organisation de démonstration fictive</dc:creator>
  <dc:title xmlns:dc="http://purl.org/dc/elements/1.1/">Plan d’actions chantier Excel</dc:title>
  <dc:subject xmlns:dc="http://purl.org/dc/elements/1.1/">Pilotage opérationnel interne d’un chantier fictif</dc:subject>
  <dcterms:created xmlns:dcterms="http://purl.org/dc/terms/" xmlns:xsi="http://www.w3.org/2001/XMLSchema-instance" xsi:type="dcterms:W3CDTF">2026-09-07T04:22:25Z</dcterms:created>
  <dcterms:modified xmlns:dcterms="http://purl.org/dc/terms/" xmlns:xsi="http://www.w3.org/2001/XMLSchema-instance" xsi:type="dcterms:W3CDTF">2026-09-07T04:22:25Z</dcterms:modified>
</cp:coreProperties>
</file>