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lanning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'Planning'!$A$1:$U$201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,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1F2933"/>
      <sz val="10"/>
    </font>
    <font>
      <name val="Aptos"/>
      <b val="1"/>
      <color rgb="001F2933"/>
      <sz val="10"/>
    </font>
    <font>
      <name val="Aptos"/>
      <i val="1"/>
      <color rgb="005F6368"/>
      <sz val="9"/>
    </font>
    <font>
      <name val="Aptos Display"/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0" fontId="1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1F2933"/>
        <sz val="10"/>
      </font>
      <fill>
        <patternFill patternType="solid">
          <fgColor rgb="00F4B183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FFFFFF"/>
        <sz val="10"/>
      </font>
      <fill>
        <patternFill patternType="solid">
          <fgColor rgb="005B9BD5"/>
        </patternFill>
      </fill>
    </dxf>
    <dxf>
      <font>
        <name val="Aptos"/>
        <b val="1"/>
        <color rgb="001F2933"/>
        <sz val="10"/>
      </font>
      <fill>
        <patternFill patternType="solid">
          <fgColor rgb="00A6A6A6"/>
        </patternFill>
      </fill>
    </dxf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color rgb="001F2933"/>
        <sz val="10"/>
      </font>
      <fill>
        <patternFill patternType="solid">
          <f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Planning" displayName="tblPlanning" ref="A1:U201" headerRowCount="1">
  <autoFilter ref="A1:U201"/>
  <tableColumns count="21">
    <tableColumn id="1" name="ID ligne"/>
    <tableColumn id="2" name="ID installation"/>
    <tableColumn id="3" name="Type d’installation"/>
    <tableColumn id="4" name="Désignation"/>
    <tableColumn id="5" name="Zone"/>
    <tableColumn id="6" name="Phase liée"/>
    <tableColumn id="7" name="Responsable"/>
    <tableColumn id="8" name="Mode d’entrée"/>
    <tableColumn id="9" name="Mise à disposition prévue"/>
    <tableColumn id="10" name="Début besoin phase"/>
    <tableColumn id="11" name="Fin besoin phase"/>
    <tableColumn id="12" name="Libération prévue"/>
    <tableColumn id="13" name="Mise à disposition réelle"/>
    <tableColumn id="14" name="Libération réelle"/>
    <tableColumn id="15" name="Mode de sortie"/>
    <tableColumn id="16" name="Durée prévue (j)"/>
    <tableColumn id="17" name="Marge avant phase (j)"/>
    <tableColumn id="18" name="Retard disponibilité (j)"/>
    <tableColumn id="19" name="État calculé"/>
    <tableColumn id="20" name="Alerte"/>
    <tableColumn id="21" name="Commentai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7" customWidth="1" min="2" max="2"/>
    <col width="3" customWidth="1" min="3" max="3"/>
    <col width="29" customWidth="1" min="4" max="4"/>
    <col width="14" customWidth="1" min="5" max="5"/>
    <col width="3" customWidth="1" min="6" max="6"/>
    <col width="20" customWidth="1" min="7" max="7"/>
    <col width="28" customWidth="1" min="8" max="8"/>
  </cols>
  <sheetData>
    <row r="1" ht="34" customHeight="1">
      <c r="A1" s="1" t="inlineStr">
        <is>
          <t>Planning des installations temporaires de chantier</t>
        </is>
      </c>
      <c r="B1" s="23" t="n"/>
      <c r="C1" s="23" t="n"/>
      <c r="D1" s="23" t="n"/>
      <c r="E1" s="23" t="n"/>
      <c r="F1" s="23" t="n"/>
      <c r="G1" s="23" t="n"/>
      <c r="H1" s="24" t="n"/>
    </row>
    <row r="2" ht="25" customHeight="1">
      <c r="A2" s="3" t="inlineStr">
        <is>
          <t>Revue à la date paramétrée.</t>
        </is>
      </c>
      <c r="H2" s="4" t="inlineStr">
        <is>
          <t>Outil interne, sans dimensionnement technique.</t>
        </is>
      </c>
    </row>
    <row r="3" ht="25" customHeight="1">
      <c r="A3" s="5" t="inlineStr">
        <is>
          <t>Repère</t>
        </is>
      </c>
      <c r="B3" s="5" t="inlineStr">
        <is>
          <t>Valeur</t>
        </is>
      </c>
      <c r="D3" s="5" t="inlineStr">
        <is>
          <t>Alerte</t>
        </is>
      </c>
      <c r="E3" s="5" t="inlineStr">
        <is>
          <t>Nombre</t>
        </is>
      </c>
      <c r="G3" s="5" t="inlineStr">
        <is>
          <t>État</t>
        </is>
      </c>
      <c r="H3" s="5" t="inlineStr">
        <is>
          <t>Nombre</t>
        </is>
      </c>
    </row>
    <row r="4" ht="25" customHeight="1">
      <c r="A4" s="6" t="inlineStr">
        <is>
          <t>Date d’actualisation</t>
        </is>
      </c>
      <c r="B4" s="25">
        <f>'Paramètres'!$B$2</f>
        <v/>
      </c>
      <c r="D4" s="6" t="inlineStr">
        <is>
          <t>Chevauchement</t>
        </is>
      </c>
      <c r="E4" s="8">
        <f>COUNTIF('Planning'!$T$2:$T$201,"Chevauchement")</f>
        <v/>
      </c>
      <c r="G4" s="6" t="inlineStr">
        <is>
          <t>Terminé</t>
        </is>
      </c>
      <c r="H4" s="8">
        <f>COUNTIF('Planning'!$S$2:$S$201,"Terminé")</f>
        <v/>
      </c>
    </row>
    <row r="5" ht="25" customHeight="1">
      <c r="A5" s="9" t="inlineStr">
        <is>
          <t>Horizon à venir (jours)</t>
        </is>
      </c>
      <c r="B5" s="10">
        <f>'Paramètres'!$B$5</f>
        <v/>
      </c>
      <c r="D5" s="9" t="inlineStr">
        <is>
          <t>Dates incohérentes</t>
        </is>
      </c>
      <c r="E5" s="11">
        <f>COUNTIF('Planning'!$T$2:$T$201,"Dates incohérentes")</f>
        <v/>
      </c>
      <c r="G5" s="9" t="inlineStr">
        <is>
          <t>En place</t>
        </is>
      </c>
      <c r="H5" s="11">
        <f>COUNTIF('Planning'!$S$2:$S$201,"En place")</f>
        <v/>
      </c>
    </row>
    <row r="6" ht="25" customHeight="1">
      <c r="D6" s="6" t="inlineStr">
        <is>
          <t>Retard de disponibilité</t>
        </is>
      </c>
      <c r="E6" s="8">
        <f>COUNTIF('Planning'!$T$2:$T$201,"Retard de disponibilité")</f>
        <v/>
      </c>
      <c r="G6" s="6" t="inlineStr">
        <is>
          <t>En retard</t>
        </is>
      </c>
      <c r="H6" s="8">
        <f>COUNTIF('Planning'!$S$2:$S$201,"En retard")</f>
        <v/>
      </c>
    </row>
    <row r="7" ht="25" customHeight="1">
      <c r="A7" s="9" t="inlineStr">
        <is>
          <t>Indicateur opérationnel</t>
        </is>
      </c>
      <c r="B7" s="11" t="inlineStr">
        <is>
          <t>Valeur</t>
        </is>
      </c>
      <c r="D7" s="9" t="inlineStr">
        <is>
          <t>À compléter</t>
        </is>
      </c>
      <c r="E7" s="11">
        <f>COUNTIF('Planning'!$T$2:$T$201,"À compléter")</f>
        <v/>
      </c>
      <c r="G7" s="9" t="inlineStr">
        <is>
          <t>À venir</t>
        </is>
      </c>
      <c r="H7" s="11">
        <f>COUNTIF('Planning'!$S$2:$S$201,"À venir")</f>
        <v/>
      </c>
    </row>
    <row r="8" ht="25" customHeight="1">
      <c r="A8" s="6" t="inlineStr">
        <is>
          <t>Périodes renseignées</t>
        </is>
      </c>
      <c r="B8" s="8">
        <f>COUNTIF('Planning'!$A$2:$A$201,"&lt;&gt;")</f>
        <v/>
      </c>
      <c r="D8" s="6" t="inlineStr">
        <is>
          <t>OK</t>
        </is>
      </c>
      <c r="E8" s="8">
        <f>COUNTIF('Planning'!$T$2:$T$201,"OK")</f>
        <v/>
      </c>
    </row>
    <row r="9" ht="25" customHeight="1">
      <c r="A9" s="9" t="inlineStr">
        <is>
          <t>Périodes actives à la date</t>
        </is>
      </c>
      <c r="B9" s="11">
        <f>COUNTIFS('Planning'!$A$2:$A$201,"&lt;&gt;",'Planning'!$I$2:$I$201,"&lt;="&amp;$B$4,'Planning'!$L$2:$L$201,"&gt;="&amp;$B$4)</f>
        <v/>
      </c>
    </row>
    <row r="10" ht="25" customHeight="1">
      <c r="A10" s="6" t="inlineStr">
        <is>
          <t>Mises à disposition à l’horizon</t>
        </is>
      </c>
      <c r="B10" s="8">
        <f>COUNTIFS('Planning'!$A$2:$A$201,"&lt;&gt;",'Planning'!$I$2:$I$201,"&gt;="&amp;$B$4,'Planning'!$I$2:$I$201,"&lt;="&amp;$B$4+$B$5,'Planning'!$M$2:$M$201,"")</f>
        <v/>
      </c>
    </row>
    <row r="11" ht="25" customHeight="1">
      <c r="A11" s="9" t="inlineStr">
        <is>
          <t>Libérations à l’horizon</t>
        </is>
      </c>
      <c r="B11" s="11">
        <f>COUNTIFS('Planning'!$A$2:$A$201,"&lt;&gt;",'Planning'!$L$2:$L$201,"&gt;="&amp;$B$4,'Planning'!$L$2:$L$201,"&lt;="&amp;$B$4+$B$5,'Planning'!$N$2:$N$201,"")</f>
        <v/>
      </c>
    </row>
    <row r="12" ht="25" customHeight="1">
      <c r="A12" s="6" t="inlineStr">
        <is>
          <t>Taux sans alerte</t>
        </is>
      </c>
      <c r="B12" s="26">
        <f>IFERROR(COUNTIF('Planning'!$T$2:$T$201,"OK")/COUNTIF('Planning'!$A$2:$A$201,"&lt;&gt;"),0)</f>
        <v/>
      </c>
    </row>
  </sheetData>
  <mergeCells count="1">
    <mergeCell ref="A1:H1"/>
  </mergeCells>
  <conditionalFormatting sqref="E4:E6">
    <cfRule type="expression" priority="1" dxfId="0" stopIfTrue="1">
      <formula>E4&gt;0</formula>
    </cfRule>
  </conditionalFormatting>
  <conditionalFormatting sqref="E7">
    <cfRule type="expression" priority="2" dxfId="1" stopIfTrue="1">
      <formula>E7&gt;0</formula>
    </cfRule>
  </conditionalFormatting>
  <conditionalFormatting sqref="E8">
    <cfRule type="expression" priority="3" dxfId="2" stopIfTrue="1">
      <formula>E8&gt;0</formula>
    </cfRule>
  </conditionalFormatting>
  <conditionalFormatting sqref="H5">
    <cfRule type="expression" priority="4" dxfId="3" stopIfTrue="1">
      <formula>H5&gt;0</formula>
    </cfRule>
  </conditionalFormatting>
  <conditionalFormatting sqref="H4">
    <cfRule type="expression" priority="5" dxfId="4" stopIfTrue="1">
      <formula>H4&gt;0</formula>
    </cfRule>
  </conditionalFormatting>
  <conditionalFormatting sqref="H6">
    <cfRule type="expression" priority="6" dxfId="5" stopIfTrue="1">
      <formula>H6&gt;0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201"/>
  <sheetViews>
    <sheetView showGridLines="0" zoomScale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2" customWidth="1" min="3" max="3"/>
    <col width="34" customWidth="1" min="4" max="4"/>
    <col width="17" customWidth="1" min="5" max="5"/>
    <col width="20" customWidth="1" min="6" max="6"/>
    <col width="27" customWidth="1" min="7" max="7"/>
    <col width="25" customWidth="1" min="8" max="8"/>
    <col width="18" customWidth="1" min="9" max="9"/>
    <col width="17" customWidth="1" min="10" max="10"/>
    <col width="17" customWidth="1" min="11" max="11"/>
    <col width="17" customWidth="1" min="12" max="12"/>
    <col width="18" customWidth="1" min="13" max="13"/>
    <col width="17" customWidth="1" min="14" max="14"/>
    <col width="18" customWidth="1" min="15" max="15"/>
    <col width="15" customWidth="1" min="16" max="16"/>
    <col width="17" customWidth="1" min="17" max="17"/>
    <col width="19" customWidth="1" min="18" max="18"/>
    <col width="15" customWidth="1" min="19" max="19"/>
    <col width="26" customWidth="1" min="20" max="20"/>
    <col width="42" customWidth="1" min="21" max="21"/>
  </cols>
  <sheetData>
    <row r="1" ht="48" customHeight="1">
      <c r="A1" s="13" t="inlineStr">
        <is>
          <t>ID ligne</t>
        </is>
      </c>
      <c r="B1" s="13" t="inlineStr">
        <is>
          <t>ID installation</t>
        </is>
      </c>
      <c r="C1" s="13" t="inlineStr">
        <is>
          <t>Type d’installation</t>
        </is>
      </c>
      <c r="D1" s="13" t="inlineStr">
        <is>
          <t>Désignation</t>
        </is>
      </c>
      <c r="E1" s="13" t="inlineStr">
        <is>
          <t>Zone</t>
        </is>
      </c>
      <c r="F1" s="13" t="inlineStr">
        <is>
          <t>Phase liée</t>
        </is>
      </c>
      <c r="G1" s="13" t="inlineStr">
        <is>
          <t>Responsable</t>
        </is>
      </c>
      <c r="H1" s="13" t="inlineStr">
        <is>
          <t>Mode d’entrée</t>
        </is>
      </c>
      <c r="I1" s="13" t="inlineStr">
        <is>
          <t>Mise à disposition prévue</t>
        </is>
      </c>
      <c r="J1" s="13" t="inlineStr">
        <is>
          <t>Début besoin phase</t>
        </is>
      </c>
      <c r="K1" s="13" t="inlineStr">
        <is>
          <t>Fin besoin phase</t>
        </is>
      </c>
      <c r="L1" s="13" t="inlineStr">
        <is>
          <t>Libération prévue</t>
        </is>
      </c>
      <c r="M1" s="13" t="inlineStr">
        <is>
          <t>Mise à disposition réelle</t>
        </is>
      </c>
      <c r="N1" s="13" t="inlineStr">
        <is>
          <t>Libération réelle</t>
        </is>
      </c>
      <c r="O1" s="13" t="inlineStr">
        <is>
          <t>Mode de sortie</t>
        </is>
      </c>
      <c r="P1" s="13" t="inlineStr">
        <is>
          <t>Durée prévue (j)</t>
        </is>
      </c>
      <c r="Q1" s="13" t="inlineStr">
        <is>
          <t>Marge avant phase (j)</t>
        </is>
      </c>
      <c r="R1" s="13" t="inlineStr">
        <is>
          <t>Retard disponibilité (j)</t>
        </is>
      </c>
      <c r="S1" s="13" t="inlineStr">
        <is>
          <t>État calculé</t>
        </is>
      </c>
      <c r="T1" s="13" t="inlineStr">
        <is>
          <t>Alerte</t>
        </is>
      </c>
      <c r="U1" s="13" t="inlineStr">
        <is>
          <t>Commentaire</t>
        </is>
      </c>
    </row>
    <row r="2" ht="34" customHeight="1">
      <c r="A2" s="14" t="inlineStr">
        <is>
          <t>PL-001</t>
        </is>
      </c>
      <c r="B2" s="14" t="inlineStr">
        <is>
          <t>IT-001</t>
        </is>
      </c>
      <c r="C2" s="14" t="inlineStr">
        <is>
          <t>Base vie</t>
        </is>
      </c>
      <c r="D2" s="15" t="inlineStr">
        <is>
          <t>Base vie du projet fictif Aurore</t>
        </is>
      </c>
      <c r="E2" s="14" t="inlineStr">
        <is>
          <t>Nord</t>
        </is>
      </c>
      <c r="F2" s="14" t="inlineStr">
        <is>
          <t>Gros œuvre</t>
        </is>
      </c>
      <c r="G2" s="15" t="inlineStr">
        <is>
          <t>Responsable logistique</t>
        </is>
      </c>
      <c r="H2" s="15" t="inlineStr">
        <is>
          <t>Mise en place initiale</t>
        </is>
      </c>
      <c r="I2" s="27" t="n">
        <v>46254</v>
      </c>
      <c r="J2" s="27" t="n">
        <v>46258</v>
      </c>
      <c r="K2" s="27" t="n">
        <v>46374</v>
      </c>
      <c r="L2" s="27" t="n">
        <v>46377</v>
      </c>
      <c r="M2" s="27" t="n">
        <v>46254</v>
      </c>
      <c r="N2" s="27" t="n"/>
      <c r="O2" s="15" t="inlineStr">
        <is>
          <t>Retrait final</t>
        </is>
      </c>
      <c r="P2" s="17">
        <f>IF(OR($I2="",$L2=""),"",$L2-$I2+1)</f>
        <v/>
      </c>
      <c r="Q2" s="17">
        <f>IF(OR($I2="",$J2=""),"",$J2-$I2)</f>
        <v/>
      </c>
      <c r="R2" s="17">
        <f>IF($I2="","",IF($M2&lt;&gt;"",MAX(0,$M2-$I2),MAX(0,'Paramètres'!$B$2-$I2)))</f>
        <v/>
      </c>
      <c r="S2" s="18">
        <f>IF($A2="","",IF($N2&lt;&gt;"","Terminé",IF($M2&lt;&gt;"","En place",IF($I2&lt;'Paramètres'!$B$2,"En retard","À venir"))))</f>
        <v/>
      </c>
      <c r="T2" s="18">
        <f>IF($A2="","",IF(OR($B2="",$I2="",$J2="",$K2="",$L2=""),"À compléter",IF(NOT(AND($I2&lt;=$J2,$J2&lt;=$K2,$K2&lt;=$L2)),"Dates incohérentes",IF(COUNTIFS('Planning'!$B$2:$B$201,$B2,'Planning'!$I$2:$I$201,"&lt;="&amp;$L2,'Planning'!$L$2:$L$201,"&gt;="&amp;$I2)&gt;1,"Chevauchement",IF(AND($M2="",$I2&lt;'Paramètres'!$B$2),"Retard de disponibilité","OK")))))</f>
        <v/>
      </c>
      <c r="U2" s="15" t="inlineStr">
        <is>
          <t>Mise à disposition constatée avant le besoin de phase.</t>
        </is>
      </c>
    </row>
    <row r="3" ht="34" customHeight="1">
      <c r="A3" s="14" t="inlineStr">
        <is>
          <t>PL-002</t>
        </is>
      </c>
      <c r="B3" s="14" t="inlineStr">
        <is>
          <t>IT-002</t>
        </is>
      </c>
      <c r="C3" s="14" t="inlineStr">
        <is>
          <t>Clôture mobile</t>
        </is>
      </c>
      <c r="D3" s="15" t="inlineStr">
        <is>
          <t>Clôture de l’accès fictif A</t>
        </is>
      </c>
      <c r="E3" s="14" t="inlineStr">
        <is>
          <t>Accès A</t>
        </is>
      </c>
      <c r="F3" s="14" t="inlineStr">
        <is>
          <t>Terrassement</t>
        </is>
      </c>
      <c r="G3" s="15" t="inlineStr">
        <is>
          <t>Lot installation de chantier</t>
        </is>
      </c>
      <c r="H3" s="15" t="inlineStr">
        <is>
          <t>Mise en place initiale</t>
        </is>
      </c>
      <c r="I3" s="27" t="n">
        <v>46188</v>
      </c>
      <c r="J3" s="27" t="n">
        <v>46189</v>
      </c>
      <c r="K3" s="27" t="n">
        <v>46295</v>
      </c>
      <c r="L3" s="27" t="n">
        <v>46297</v>
      </c>
      <c r="M3" s="27" t="n">
        <v>46188</v>
      </c>
      <c r="N3" s="27" t="n"/>
      <c r="O3" s="15" t="inlineStr">
        <is>
          <t>Déplacement</t>
        </is>
      </c>
      <c r="P3" s="10">
        <f>IF(OR($I3="",$L3=""),"",$L3-$I3+1)</f>
        <v/>
      </c>
      <c r="Q3" s="10">
        <f>IF(OR($I3="",$J3=""),"",$J3-$I3)</f>
        <v/>
      </c>
      <c r="R3" s="10">
        <f>IF($I3="","",IF($M3&lt;&gt;"",MAX(0,$M3-$I3),MAX(0,'Paramètres'!$B$2-$I3)))</f>
        <v/>
      </c>
      <c r="S3" s="19">
        <f>IF($A3="","",IF($N3&lt;&gt;"","Terminé",IF($M3&lt;&gt;"","En place",IF($I3&lt;'Paramètres'!$B$2,"En retard","À venir"))))</f>
        <v/>
      </c>
      <c r="T3" s="19">
        <f>IF($A3="","",IF(OR($B3="",$I3="",$J3="",$K3="",$L3=""),"À compléter",IF(NOT(AND($I3&lt;=$J3,$J3&lt;=$K3,$K3&lt;=$L3)),"Dates incohérentes",IF(COUNTIFS('Planning'!$B$2:$B$201,$B3,'Planning'!$I$2:$I$201,"&lt;="&amp;$L3,'Planning'!$L$2:$L$201,"&gt;="&amp;$I3)&gt;1,"Chevauchement",IF(AND($M3="",$I3&lt;'Paramètres'!$B$2),"Retard de disponibilité","OK")))))</f>
        <v/>
      </c>
      <c r="U3" s="15" t="inlineStr">
        <is>
          <t>Période initiale avant transformation de l’accès.</t>
        </is>
      </c>
    </row>
    <row r="4" ht="34" customHeight="1">
      <c r="A4" s="14" t="inlineStr">
        <is>
          <t>PL-003</t>
        </is>
      </c>
      <c r="B4" s="14" t="inlineStr">
        <is>
          <t>IT-003</t>
        </is>
      </c>
      <c r="C4" s="14" t="inlineStr">
        <is>
          <t>Stockage couvert</t>
        </is>
      </c>
      <c r="D4" s="15" t="inlineStr">
        <is>
          <t>Stockage couvert fictif, première zone</t>
        </is>
      </c>
      <c r="E4" s="14" t="inlineStr">
        <is>
          <t>Est</t>
        </is>
      </c>
      <c r="F4" s="14" t="inlineStr">
        <is>
          <t>Gros œuvre</t>
        </is>
      </c>
      <c r="G4" s="15" t="inlineStr">
        <is>
          <t>Lot gros œuvre</t>
        </is>
      </c>
      <c r="H4" s="15" t="inlineStr">
        <is>
          <t>Mise en place initiale</t>
        </is>
      </c>
      <c r="I4" s="27" t="n">
        <v>46266</v>
      </c>
      <c r="J4" s="27" t="n">
        <v>46267</v>
      </c>
      <c r="K4" s="27" t="n">
        <v>46309</v>
      </c>
      <c r="L4" s="27" t="n">
        <v>46310</v>
      </c>
      <c r="M4" s="27" t="n">
        <v>46266</v>
      </c>
      <c r="N4" s="27" t="n"/>
      <c r="O4" s="15" t="inlineStr">
        <is>
          <t>Déplacement</t>
        </is>
      </c>
      <c r="P4" s="17">
        <f>IF(OR($I4="",$L4=""),"",$L4-$I4+1)</f>
        <v/>
      </c>
      <c r="Q4" s="17">
        <f>IF(OR($I4="",$J4=""),"",$J4-$I4)</f>
        <v/>
      </c>
      <c r="R4" s="17">
        <f>IF($I4="","",IF($M4&lt;&gt;"",MAX(0,$M4-$I4),MAX(0,'Paramètres'!$B$2-$I4)))</f>
        <v/>
      </c>
      <c r="S4" s="18">
        <f>IF($A4="","",IF($N4&lt;&gt;"","Terminé",IF($M4&lt;&gt;"","En place",IF($I4&lt;'Paramètres'!$B$2,"En retard","À venir"))))</f>
        <v/>
      </c>
      <c r="T4" s="18">
        <f>IF($A4="","",IF(OR($B4="",$I4="",$J4="",$K4="",$L4=""),"À compléter",IF(NOT(AND($I4&lt;=$J4,$J4&lt;=$K4,$K4&lt;=$L4)),"Dates incohérentes",IF(COUNTIFS('Planning'!$B$2:$B$201,$B4,'Planning'!$I$2:$I$201,"&lt;="&amp;$L4,'Planning'!$L$2:$L$201,"&gt;="&amp;$I4)&gt;1,"Chevauchement",IF(AND($M4="",$I4&lt;'Paramètres'!$B$2),"Retard de disponibilité","OK")))))</f>
        <v/>
      </c>
      <c r="U4" s="15" t="inlineStr">
        <is>
          <t>Déplacement prévu vers la zone Sud.</t>
        </is>
      </c>
    </row>
    <row r="5" ht="34" customHeight="1">
      <c r="A5" s="14" t="inlineStr">
        <is>
          <t>PL-004</t>
        </is>
      </c>
      <c r="B5" s="14" t="inlineStr">
        <is>
          <t>IT-003</t>
        </is>
      </c>
      <c r="C5" s="14" t="inlineStr">
        <is>
          <t>Stockage couvert</t>
        </is>
      </c>
      <c r="D5" s="15" t="inlineStr">
        <is>
          <t>Stockage couvert fictif après déplacement</t>
        </is>
      </c>
      <c r="E5" s="14" t="inlineStr">
        <is>
          <t>Sud</t>
        </is>
      </c>
      <c r="F5" s="14" t="inlineStr">
        <is>
          <t>Second œuvre</t>
        </is>
      </c>
      <c r="G5" s="15" t="inlineStr">
        <is>
          <t>Lot second œuvre</t>
        </is>
      </c>
      <c r="H5" s="15" t="inlineStr">
        <is>
          <t>Déplacement</t>
        </is>
      </c>
      <c r="I5" s="27" t="n">
        <v>46310</v>
      </c>
      <c r="J5" s="27" t="n">
        <v>46311</v>
      </c>
      <c r="K5" s="27" t="n">
        <v>46402</v>
      </c>
      <c r="L5" s="27" t="n">
        <v>46405</v>
      </c>
      <c r="M5" s="27" t="n"/>
      <c r="N5" s="27" t="n"/>
      <c r="O5" s="15" t="inlineStr">
        <is>
          <t>Retrait final</t>
        </is>
      </c>
      <c r="P5" s="10">
        <f>IF(OR($I5="",$L5=""),"",$L5-$I5+1)</f>
        <v/>
      </c>
      <c r="Q5" s="10">
        <f>IF(OR($I5="",$J5=""),"",$J5-$I5)</f>
        <v/>
      </c>
      <c r="R5" s="10">
        <f>IF($I5="","",IF($M5&lt;&gt;"",MAX(0,$M5-$I5),MAX(0,'Paramètres'!$B$2-$I5)))</f>
        <v/>
      </c>
      <c r="S5" s="19">
        <f>IF($A5="","",IF($N5&lt;&gt;"","Terminé",IF($M5&lt;&gt;"","En place",IF($I5&lt;'Paramètres'!$B$2,"En retard","À venir"))))</f>
        <v/>
      </c>
      <c r="T5" s="19">
        <f>IF($A5="","",IF(OR($B5="",$I5="",$J5="",$K5="",$L5=""),"À compléter",IF(NOT(AND($I5&lt;=$J5,$J5&lt;=$K5,$K5&lt;=$L5)),"Dates incohérentes",IF(COUNTIFS('Planning'!$B$2:$B$201,$B5,'Planning'!$I$2:$I$201,"&lt;="&amp;$L5,'Planning'!$L$2:$L$201,"&gt;="&amp;$I5)&gt;1,"Chevauchement",IF(AND($M5="",$I5&lt;'Paramètres'!$B$2),"Retard de disponibilité","OK")))))</f>
        <v/>
      </c>
      <c r="U5" s="15" t="inlineStr">
        <is>
          <t>Chevauchement volontaire d’une journée avec la période précédente.</t>
        </is>
      </c>
    </row>
    <row r="6" ht="34" customHeight="1">
      <c r="A6" s="14" t="inlineStr">
        <is>
          <t>PL-005</t>
        </is>
      </c>
      <c r="B6" s="14" t="inlineStr">
        <is>
          <t>IT-004</t>
        </is>
      </c>
      <c r="C6" s="14" t="inlineStr">
        <is>
          <t>Éclairage provisoire</t>
        </is>
      </c>
      <c r="D6" s="15" t="inlineStr">
        <is>
          <t>Éclairage provisoire du sous-sol fictif</t>
        </is>
      </c>
      <c r="E6" s="14" t="inlineStr">
        <is>
          <t>Sous-sol</t>
        </is>
      </c>
      <c r="F6" s="14" t="inlineStr">
        <is>
          <t>Gros œuvre</t>
        </is>
      </c>
      <c r="G6" s="15" t="inlineStr">
        <is>
          <t>Lot électricité provisoire</t>
        </is>
      </c>
      <c r="H6" s="15" t="inlineStr">
        <is>
          <t>Mise en place initiale</t>
        </is>
      </c>
      <c r="I6" s="27" t="n">
        <v>46266</v>
      </c>
      <c r="J6" s="27" t="n">
        <v>46270</v>
      </c>
      <c r="K6" s="27" t="n">
        <v>46356</v>
      </c>
      <c r="L6" s="27" t="n">
        <v>46358</v>
      </c>
      <c r="M6" s="27" t="n"/>
      <c r="N6" s="27" t="n"/>
      <c r="O6" s="15" t="inlineStr">
        <is>
          <t>Retrait final</t>
        </is>
      </c>
      <c r="P6" s="17">
        <f>IF(OR($I6="",$L6=""),"",$L6-$I6+1)</f>
        <v/>
      </c>
      <c r="Q6" s="17">
        <f>IF(OR($I6="",$J6=""),"",$J6-$I6)</f>
        <v/>
      </c>
      <c r="R6" s="17">
        <f>IF($I6="","",IF($M6&lt;&gt;"",MAX(0,$M6-$I6),MAX(0,'Paramètres'!$B$2-$I6)))</f>
        <v/>
      </c>
      <c r="S6" s="18">
        <f>IF($A6="","",IF($N6&lt;&gt;"","Terminé",IF($M6&lt;&gt;"","En place",IF($I6&lt;'Paramètres'!$B$2,"En retard","À venir"))))</f>
        <v/>
      </c>
      <c r="T6" s="18">
        <f>IF($A6="","",IF(OR($B6="",$I6="",$J6="",$K6="",$L6=""),"À compléter",IF(NOT(AND($I6&lt;=$J6,$J6&lt;=$K6,$K6&lt;=$L6)),"Dates incohérentes",IF(COUNTIFS('Planning'!$B$2:$B$201,$B6,'Planning'!$I$2:$I$201,"&lt;="&amp;$L6,'Planning'!$L$2:$L$201,"&gt;="&amp;$I6)&gt;1,"Chevauchement",IF(AND($M6="",$I6&lt;'Paramètres'!$B$2),"Retard de disponibilité","OK")))))</f>
        <v/>
      </c>
      <c r="U6" s="15" t="inlineStr">
        <is>
          <t>Date réelle non constatée à la date d’actualisation.</t>
        </is>
      </c>
    </row>
    <row r="7" ht="34" customHeight="1">
      <c r="A7" s="14" t="inlineStr">
        <is>
          <t>PL-006</t>
        </is>
      </c>
      <c r="B7" s="14" t="inlineStr">
        <is>
          <t>IT-005</t>
        </is>
      </c>
      <c r="C7" s="14" t="inlineStr">
        <is>
          <t>Signalisation</t>
        </is>
      </c>
      <c r="D7" s="15" t="inlineStr">
        <is>
          <t>Signalisation temporaire de l’accès fictif B</t>
        </is>
      </c>
      <c r="E7" s="14" t="inlineStr">
        <is>
          <t>Accès B</t>
        </is>
      </c>
      <c r="F7" s="14" t="inlineStr">
        <is>
          <t>Terrassement</t>
        </is>
      </c>
      <c r="G7" s="15" t="inlineStr">
        <is>
          <t>Responsable logistique</t>
        </is>
      </c>
      <c r="H7" s="15" t="inlineStr">
        <is>
          <t>Mise en place initiale</t>
        </is>
      </c>
      <c r="I7" s="27" t="n">
        <v>46275</v>
      </c>
      <c r="J7" s="27" t="n">
        <v>46277</v>
      </c>
      <c r="K7" s="27" t="n">
        <v>46326</v>
      </c>
      <c r="L7" s="27" t="n">
        <v>46328</v>
      </c>
      <c r="M7" s="27" t="n"/>
      <c r="N7" s="27" t="n"/>
      <c r="O7" s="15" t="inlineStr">
        <is>
          <t>Déplacement</t>
        </is>
      </c>
      <c r="P7" s="10">
        <f>IF(OR($I7="",$L7=""),"",$L7-$I7+1)</f>
        <v/>
      </c>
      <c r="Q7" s="10">
        <f>IF(OR($I7="",$J7=""),"",$J7-$I7)</f>
        <v/>
      </c>
      <c r="R7" s="10">
        <f>IF($I7="","",IF($M7&lt;&gt;"",MAX(0,$M7-$I7),MAX(0,'Paramètres'!$B$2-$I7)))</f>
        <v/>
      </c>
      <c r="S7" s="19">
        <f>IF($A7="","",IF($N7&lt;&gt;"","Terminé",IF($M7&lt;&gt;"","En place",IF($I7&lt;'Paramètres'!$B$2,"En retard","À venir"))))</f>
        <v/>
      </c>
      <c r="T7" s="19">
        <f>IF($A7="","",IF(OR($B7="",$I7="",$J7="",$K7="",$L7=""),"À compléter",IF(NOT(AND($I7&lt;=$J7,$J7&lt;=$K7,$K7&lt;=$L7)),"Dates incohérentes",IF(COUNTIFS('Planning'!$B$2:$B$201,$B7,'Planning'!$I$2:$I$201,"&lt;="&amp;$L7,'Planning'!$L$2:$L$201,"&gt;="&amp;$I7)&gt;1,"Chevauchement",IF(AND($M7="",$I7&lt;'Paramètres'!$B$2),"Retard de disponibilité","OK")))))</f>
        <v/>
      </c>
      <c r="U7" s="15" t="inlineStr">
        <is>
          <t>Mise à disposition à confirmer lors de la prochaine revue.</t>
        </is>
      </c>
    </row>
    <row r="8" ht="34" customHeight="1">
      <c r="A8" s="14" t="inlineStr">
        <is>
          <t>PL-007</t>
        </is>
      </c>
      <c r="B8" s="14" t="inlineStr">
        <is>
          <t>IT-006</t>
        </is>
      </c>
      <c r="C8" s="14" t="inlineStr">
        <is>
          <t>Sanitaires</t>
        </is>
      </c>
      <c r="D8" s="15" t="inlineStr">
        <is>
          <t>Sanitaires temporaires du secteur fictif Ouest</t>
        </is>
      </c>
      <c r="E8" s="14" t="inlineStr">
        <is>
          <t>Ouest</t>
        </is>
      </c>
      <c r="F8" s="14" t="inlineStr">
        <is>
          <t>Second œuvre</t>
        </is>
      </c>
      <c r="G8" s="15" t="inlineStr">
        <is>
          <t>Lot installation de chantier</t>
        </is>
      </c>
      <c r="H8" s="15" t="inlineStr">
        <is>
          <t>Mise en place initiale</t>
        </is>
      </c>
      <c r="I8" s="27" t="n">
        <v>46296</v>
      </c>
      <c r="J8" s="27" t="n">
        <v>46298</v>
      </c>
      <c r="K8" s="27" t="n">
        <v>46446</v>
      </c>
      <c r="L8" s="27" t="n">
        <v>46449</v>
      </c>
      <c r="M8" s="27" t="n"/>
      <c r="N8" s="27" t="n"/>
      <c r="O8" s="15" t="inlineStr">
        <is>
          <t>Retrait final</t>
        </is>
      </c>
      <c r="P8" s="17">
        <f>IF(OR($I8="",$L8=""),"",$L8-$I8+1)</f>
        <v/>
      </c>
      <c r="Q8" s="17">
        <f>IF(OR($I8="",$J8=""),"",$J8-$I8)</f>
        <v/>
      </c>
      <c r="R8" s="17">
        <f>IF($I8="","",IF($M8&lt;&gt;"",MAX(0,$M8-$I8),MAX(0,'Paramètres'!$B$2-$I8)))</f>
        <v/>
      </c>
      <c r="S8" s="18">
        <f>IF($A8="","",IF($N8&lt;&gt;"","Terminé",IF($M8&lt;&gt;"","En place",IF($I8&lt;'Paramètres'!$B$2,"En retard","À venir"))))</f>
        <v/>
      </c>
      <c r="T8" s="18">
        <f>IF($A8="","",IF(OR($B8="",$I8="",$J8="",$K8="",$L8=""),"À compléter",IF(NOT(AND($I8&lt;=$J8,$J8&lt;=$K8,$K8&lt;=$L8)),"Dates incohérentes",IF(COUNTIFS('Planning'!$B$2:$B$201,$B8,'Planning'!$I$2:$I$201,"&lt;="&amp;$L8,'Planning'!$L$2:$L$201,"&gt;="&amp;$I8)&gt;1,"Chevauchement",IF(AND($M8="",$I8&lt;'Paramètres'!$B$2),"Retard de disponibilité","OK")))))</f>
        <v/>
      </c>
      <c r="U8" s="15" t="inlineStr">
        <is>
          <t>Période planifiée pour le second œuvre.</t>
        </is>
      </c>
    </row>
    <row r="9" ht="34" customHeight="1">
      <c r="A9" s="14" t="inlineStr">
        <is>
          <t>PL-008</t>
        </is>
      </c>
      <c r="B9" s="14" t="inlineStr">
        <is>
          <t>IT-007</t>
        </is>
      </c>
      <c r="C9" s="14" t="inlineStr">
        <is>
          <t>Aire de livraison</t>
        </is>
      </c>
      <c r="D9" s="15" t="inlineStr">
        <is>
          <t>Aire de livraison temporaire fictive</t>
        </is>
      </c>
      <c r="E9" s="14" t="inlineStr">
        <is>
          <t>Sud</t>
        </is>
      </c>
      <c r="F9" s="14" t="inlineStr">
        <is>
          <t>Façades</t>
        </is>
      </c>
      <c r="G9" s="15" t="inlineStr">
        <is>
          <t>OPC interne</t>
        </is>
      </c>
      <c r="H9" s="15" t="inlineStr">
        <is>
          <t>Mise en place initiale</t>
        </is>
      </c>
      <c r="I9" s="27" t="n">
        <v>46331</v>
      </c>
      <c r="J9" s="27" t="n">
        <v>46330</v>
      </c>
      <c r="K9" s="27" t="n">
        <v>46376</v>
      </c>
      <c r="L9" s="27" t="n">
        <v>46378</v>
      </c>
      <c r="M9" s="27" t="n"/>
      <c r="N9" s="27" t="n"/>
      <c r="O9" s="15" t="inlineStr">
        <is>
          <t>Retrait final</t>
        </is>
      </c>
      <c r="P9" s="10">
        <f>IF(OR($I9="",$L9=""),"",$L9-$I9+1)</f>
        <v/>
      </c>
      <c r="Q9" s="10">
        <f>IF(OR($I9="",$J9=""),"",$J9-$I9)</f>
        <v/>
      </c>
      <c r="R9" s="10">
        <f>IF($I9="","",IF($M9&lt;&gt;"",MAX(0,$M9-$I9),MAX(0,'Paramètres'!$B$2-$I9)))</f>
        <v/>
      </c>
      <c r="S9" s="19">
        <f>IF($A9="","",IF($N9&lt;&gt;"","Terminé",IF($M9&lt;&gt;"","En place",IF($I9&lt;'Paramètres'!$B$2,"En retard","À venir"))))</f>
        <v/>
      </c>
      <c r="T9" s="19">
        <f>IF($A9="","",IF(OR($B9="",$I9="",$J9="",$K9="",$L9=""),"À compléter",IF(NOT(AND($I9&lt;=$J9,$J9&lt;=$K9,$K9&lt;=$L9)),"Dates incohérentes",IF(COUNTIFS('Planning'!$B$2:$B$201,$B9,'Planning'!$I$2:$I$201,"&lt;="&amp;$L9,'Planning'!$L$2:$L$201,"&gt;="&amp;$I9)&gt;1,"Chevauchement",IF(AND($M9="",$I9&lt;'Paramètres'!$B$2),"Retard de disponibilité","OK")))))</f>
        <v/>
      </c>
      <c r="U9" s="15" t="inlineStr">
        <is>
          <t>Incohérence volontaire : besoin antérieur à la mise à disposition.</t>
        </is>
      </c>
    </row>
    <row r="10" ht="34" customHeight="1">
      <c r="A10" s="14" t="inlineStr">
        <is>
          <t>PL-009</t>
        </is>
      </c>
      <c r="B10" s="14" t="inlineStr">
        <is>
          <t>IT-008</t>
        </is>
      </c>
      <c r="C10" s="14" t="inlineStr">
        <is>
          <t>Lave-roues</t>
        </is>
      </c>
      <c r="D10" s="15" t="inlineStr">
        <is>
          <t>Lave-roues temporaire de l’accès fictif A</t>
        </is>
      </c>
      <c r="E10" s="14" t="inlineStr">
        <is>
          <t>Accès A</t>
        </is>
      </c>
      <c r="F10" s="14" t="inlineStr">
        <is>
          <t>Terrassement</t>
        </is>
      </c>
      <c r="G10" s="15" t="inlineStr">
        <is>
          <t>Lot terrassement</t>
        </is>
      </c>
      <c r="H10" s="15" t="inlineStr">
        <is>
          <t>Mise en place initiale</t>
        </is>
      </c>
      <c r="I10" s="27" t="n">
        <v>46183</v>
      </c>
      <c r="J10" s="27" t="n">
        <v>46185</v>
      </c>
      <c r="K10" s="27" t="n">
        <v>46280</v>
      </c>
      <c r="L10" s="27" t="n">
        <v>46283</v>
      </c>
      <c r="M10" s="27" t="n">
        <v>46183</v>
      </c>
      <c r="N10" s="27" t="n"/>
      <c r="O10" s="15" t="inlineStr">
        <is>
          <t>Retrait final</t>
        </is>
      </c>
      <c r="P10" s="17">
        <f>IF(OR($I10="",$L10=""),"",$L10-$I10+1)</f>
        <v/>
      </c>
      <c r="Q10" s="17">
        <f>IF(OR($I10="",$J10=""),"",$J10-$I10)</f>
        <v/>
      </c>
      <c r="R10" s="17">
        <f>IF($I10="","",IF($M10&lt;&gt;"",MAX(0,$M10-$I10),MAX(0,'Paramètres'!$B$2-$I10)))</f>
        <v/>
      </c>
      <c r="S10" s="18">
        <f>IF($A10="","",IF($N10&lt;&gt;"","Terminé",IF($M10&lt;&gt;"","En place",IF($I10&lt;'Paramètres'!$B$2,"En retard","À venir"))))</f>
        <v/>
      </c>
      <c r="T10" s="18">
        <f>IF($A10="","",IF(OR($B10="",$I10="",$J10="",$K10="",$L10=""),"À compléter",IF(NOT(AND($I10&lt;=$J10,$J10&lt;=$K10,$K10&lt;=$L10)),"Dates incohérentes",IF(COUNTIFS('Planning'!$B$2:$B$201,$B10,'Planning'!$I$2:$I$201,"&lt;="&amp;$L10,'Planning'!$L$2:$L$201,"&gt;="&amp;$I10)&gt;1,"Chevauchement",IF(AND($M10="",$I10&lt;'Paramètres'!$B$2),"Retard de disponibilité","OK")))))</f>
        <v/>
      </c>
      <c r="U10" s="15" t="inlineStr">
        <is>
          <t>Libération prévue dans l’horizon de suivi.</t>
        </is>
      </c>
    </row>
    <row r="11" ht="34" customHeight="1">
      <c r="A11" s="14" t="inlineStr">
        <is>
          <t>PL-010</t>
        </is>
      </c>
      <c r="B11" s="14" t="inlineStr">
        <is>
          <t>IT-009</t>
        </is>
      </c>
      <c r="C11" s="14" t="inlineStr">
        <is>
          <t>Benne de tri</t>
        </is>
      </c>
      <c r="D11" s="15" t="inlineStr">
        <is>
          <t>Benne de tri du secteur fictif Est</t>
        </is>
      </c>
      <c r="E11" s="14" t="inlineStr">
        <is>
          <t>Est</t>
        </is>
      </c>
      <c r="F11" s="14" t="inlineStr">
        <is>
          <t>Gros œuvre</t>
        </is>
      </c>
      <c r="G11" s="15" t="inlineStr">
        <is>
          <t>Responsable logistique</t>
        </is>
      </c>
      <c r="H11" s="15" t="inlineStr">
        <is>
          <t>Mise en place initiale</t>
        </is>
      </c>
      <c r="I11" s="27" t="n">
        <v>46273</v>
      </c>
      <c r="J11" s="27" t="n">
        <v>46274</v>
      </c>
      <c r="K11" s="27" t="n">
        <v>46295</v>
      </c>
      <c r="L11" s="27" t="n"/>
      <c r="M11" s="27" t="n"/>
      <c r="N11" s="27" t="n"/>
      <c r="O11" s="15" t="inlineStr">
        <is>
          <t>Maintien</t>
        </is>
      </c>
      <c r="P11" s="10">
        <f>IF(OR($I11="",$L11=""),"",$L11-$I11+1)</f>
        <v/>
      </c>
      <c r="Q11" s="10">
        <f>IF(OR($I11="",$J11=""),"",$J11-$I11)</f>
        <v/>
      </c>
      <c r="R11" s="10">
        <f>IF($I11="","",IF($M11&lt;&gt;"",MAX(0,$M11-$I11),MAX(0,'Paramètres'!$B$2-$I11)))</f>
        <v/>
      </c>
      <c r="S11" s="19">
        <f>IF($A11="","",IF($N11&lt;&gt;"","Terminé",IF($M11&lt;&gt;"","En place",IF($I11&lt;'Paramètres'!$B$2,"En retard","À venir"))))</f>
        <v/>
      </c>
      <c r="T11" s="19">
        <f>IF($A11="","",IF(OR($B11="",$I11="",$J11="",$K11="",$L11=""),"À compléter",IF(NOT(AND($I11&lt;=$J11,$J11&lt;=$K11,$K11&lt;=$L11)),"Dates incohérentes",IF(COUNTIFS('Planning'!$B$2:$B$201,$B11,'Planning'!$I$2:$I$201,"&lt;="&amp;$L11,'Planning'!$L$2:$L$201,"&gt;="&amp;$I11)&gt;1,"Chevauchement",IF(AND($M11="",$I11&lt;'Paramètres'!$B$2),"Retard de disponibilité","OK")))))</f>
        <v/>
      </c>
      <c r="U11" s="15" t="inlineStr">
        <is>
          <t>Libération prévue à compléter.</t>
        </is>
      </c>
    </row>
    <row r="12" ht="34" customHeight="1">
      <c r="A12" s="14" t="n"/>
      <c r="B12" s="14" t="n"/>
      <c r="C12" s="14" t="n"/>
      <c r="D12" s="15" t="n"/>
      <c r="E12" s="14" t="n"/>
      <c r="F12" s="14" t="n"/>
      <c r="G12" s="15" t="n"/>
      <c r="H12" s="15" t="n"/>
      <c r="I12" s="27" t="n"/>
      <c r="J12" s="27" t="n"/>
      <c r="K12" s="27" t="n"/>
      <c r="L12" s="27" t="n"/>
      <c r="M12" s="27" t="n"/>
      <c r="N12" s="27" t="n"/>
      <c r="O12" s="15" t="n"/>
      <c r="P12" s="17">
        <f>IF(OR($I12="",$L12=""),"",$L12-$I12+1)</f>
        <v/>
      </c>
      <c r="Q12" s="17">
        <f>IF(OR($I12="",$J12=""),"",$J12-$I12)</f>
        <v/>
      </c>
      <c r="R12" s="17">
        <f>IF($I12="","",IF($M12&lt;&gt;"",MAX(0,$M12-$I12),MAX(0,'Paramètres'!$B$2-$I12)))</f>
        <v/>
      </c>
      <c r="S12" s="18">
        <f>IF($A12="","",IF($N12&lt;&gt;"","Terminé",IF($M12&lt;&gt;"","En place",IF($I12&lt;'Paramètres'!$B$2,"En retard","À venir"))))</f>
        <v/>
      </c>
      <c r="T12" s="18">
        <f>IF($A12="","",IF(OR($B12="",$I12="",$J12="",$K12="",$L12=""),"À compléter",IF(NOT(AND($I12&lt;=$J12,$J12&lt;=$K12,$K12&lt;=$L12)),"Dates incohérentes",IF(COUNTIFS('Planning'!$B$2:$B$201,$B12,'Planning'!$I$2:$I$201,"&lt;="&amp;$L12,'Planning'!$L$2:$L$201,"&gt;="&amp;$I12)&gt;1,"Chevauchement",IF(AND($M12="",$I12&lt;'Paramètres'!$B$2),"Retard de disponibilité","OK")))))</f>
        <v/>
      </c>
      <c r="U12" s="15" t="n"/>
    </row>
    <row r="13" ht="34" customHeight="1">
      <c r="A13" s="14" t="n"/>
      <c r="B13" s="14" t="n"/>
      <c r="C13" s="14" t="n"/>
      <c r="D13" s="15" t="n"/>
      <c r="E13" s="14" t="n"/>
      <c r="F13" s="14" t="n"/>
      <c r="G13" s="15" t="n"/>
      <c r="H13" s="15" t="n"/>
      <c r="I13" s="27" t="n"/>
      <c r="J13" s="27" t="n"/>
      <c r="K13" s="27" t="n"/>
      <c r="L13" s="27" t="n"/>
      <c r="M13" s="27" t="n"/>
      <c r="N13" s="27" t="n"/>
      <c r="O13" s="15" t="n"/>
      <c r="P13" s="10">
        <f>IF(OR($I13="",$L13=""),"",$L13-$I13+1)</f>
        <v/>
      </c>
      <c r="Q13" s="10">
        <f>IF(OR($I13="",$J13=""),"",$J13-$I13)</f>
        <v/>
      </c>
      <c r="R13" s="10">
        <f>IF($I13="","",IF($M13&lt;&gt;"",MAX(0,$M13-$I13),MAX(0,'Paramètres'!$B$2-$I13)))</f>
        <v/>
      </c>
      <c r="S13" s="19">
        <f>IF($A13="","",IF($N13&lt;&gt;"","Terminé",IF($M13&lt;&gt;"","En place",IF($I13&lt;'Paramètres'!$B$2,"En retard","À venir"))))</f>
        <v/>
      </c>
      <c r="T13" s="19">
        <f>IF($A13="","",IF(OR($B13="",$I13="",$J13="",$K13="",$L13=""),"À compléter",IF(NOT(AND($I13&lt;=$J13,$J13&lt;=$K13,$K13&lt;=$L13)),"Dates incohérentes",IF(COUNTIFS('Planning'!$B$2:$B$201,$B13,'Planning'!$I$2:$I$201,"&lt;="&amp;$L13,'Planning'!$L$2:$L$201,"&gt;="&amp;$I13)&gt;1,"Chevauchement",IF(AND($M13="",$I13&lt;'Paramètres'!$B$2),"Retard de disponibilité","OK")))))</f>
        <v/>
      </c>
      <c r="U13" s="15" t="n"/>
    </row>
    <row r="14" ht="34" customHeight="1">
      <c r="A14" s="14" t="n"/>
      <c r="B14" s="14" t="n"/>
      <c r="C14" s="14" t="n"/>
      <c r="D14" s="15" t="n"/>
      <c r="E14" s="14" t="n"/>
      <c r="F14" s="14" t="n"/>
      <c r="G14" s="15" t="n"/>
      <c r="H14" s="15" t="n"/>
      <c r="I14" s="27" t="n"/>
      <c r="J14" s="27" t="n"/>
      <c r="K14" s="27" t="n"/>
      <c r="L14" s="27" t="n"/>
      <c r="M14" s="27" t="n"/>
      <c r="N14" s="27" t="n"/>
      <c r="O14" s="15" t="n"/>
      <c r="P14" s="17">
        <f>IF(OR($I14="",$L14=""),"",$L14-$I14+1)</f>
        <v/>
      </c>
      <c r="Q14" s="17">
        <f>IF(OR($I14="",$J14=""),"",$J14-$I14)</f>
        <v/>
      </c>
      <c r="R14" s="17">
        <f>IF($I14="","",IF($M14&lt;&gt;"",MAX(0,$M14-$I14),MAX(0,'Paramètres'!$B$2-$I14)))</f>
        <v/>
      </c>
      <c r="S14" s="18">
        <f>IF($A14="","",IF($N14&lt;&gt;"","Terminé",IF($M14&lt;&gt;"","En place",IF($I14&lt;'Paramètres'!$B$2,"En retard","À venir"))))</f>
        <v/>
      </c>
      <c r="T14" s="18">
        <f>IF($A14="","",IF(OR($B14="",$I14="",$J14="",$K14="",$L14=""),"À compléter",IF(NOT(AND($I14&lt;=$J14,$J14&lt;=$K14,$K14&lt;=$L14)),"Dates incohérentes",IF(COUNTIFS('Planning'!$B$2:$B$201,$B14,'Planning'!$I$2:$I$201,"&lt;="&amp;$L14,'Planning'!$L$2:$L$201,"&gt;="&amp;$I14)&gt;1,"Chevauchement",IF(AND($M14="",$I14&lt;'Paramètres'!$B$2),"Retard de disponibilité","OK")))))</f>
        <v/>
      </c>
      <c r="U14" s="15" t="n"/>
    </row>
    <row r="15" ht="34" customHeight="1">
      <c r="A15" s="14" t="n"/>
      <c r="B15" s="14" t="n"/>
      <c r="C15" s="14" t="n"/>
      <c r="D15" s="15" t="n"/>
      <c r="E15" s="14" t="n"/>
      <c r="F15" s="14" t="n"/>
      <c r="G15" s="15" t="n"/>
      <c r="H15" s="15" t="n"/>
      <c r="I15" s="27" t="n"/>
      <c r="J15" s="27" t="n"/>
      <c r="K15" s="27" t="n"/>
      <c r="L15" s="27" t="n"/>
      <c r="M15" s="27" t="n"/>
      <c r="N15" s="27" t="n"/>
      <c r="O15" s="15" t="n"/>
      <c r="P15" s="10">
        <f>IF(OR($I15="",$L15=""),"",$L15-$I15+1)</f>
        <v/>
      </c>
      <c r="Q15" s="10">
        <f>IF(OR($I15="",$J15=""),"",$J15-$I15)</f>
        <v/>
      </c>
      <c r="R15" s="10">
        <f>IF($I15="","",IF($M15&lt;&gt;"",MAX(0,$M15-$I15),MAX(0,'Paramètres'!$B$2-$I15)))</f>
        <v/>
      </c>
      <c r="S15" s="19">
        <f>IF($A15="","",IF($N15&lt;&gt;"","Terminé",IF($M15&lt;&gt;"","En place",IF($I15&lt;'Paramètres'!$B$2,"En retard","À venir"))))</f>
        <v/>
      </c>
      <c r="T15" s="19">
        <f>IF($A15="","",IF(OR($B15="",$I15="",$J15="",$K15="",$L15=""),"À compléter",IF(NOT(AND($I15&lt;=$J15,$J15&lt;=$K15,$K15&lt;=$L15)),"Dates incohérentes",IF(COUNTIFS('Planning'!$B$2:$B$201,$B15,'Planning'!$I$2:$I$201,"&lt;="&amp;$L15,'Planning'!$L$2:$L$201,"&gt;="&amp;$I15)&gt;1,"Chevauchement",IF(AND($M15="",$I15&lt;'Paramètres'!$B$2),"Retard de disponibilité","OK")))))</f>
        <v/>
      </c>
      <c r="U15" s="15" t="n"/>
    </row>
    <row r="16" ht="34" customHeight="1">
      <c r="A16" s="14" t="n"/>
      <c r="B16" s="14" t="n"/>
      <c r="C16" s="14" t="n"/>
      <c r="D16" s="15" t="n"/>
      <c r="E16" s="14" t="n"/>
      <c r="F16" s="14" t="n"/>
      <c r="G16" s="15" t="n"/>
      <c r="H16" s="15" t="n"/>
      <c r="I16" s="27" t="n"/>
      <c r="J16" s="27" t="n"/>
      <c r="K16" s="27" t="n"/>
      <c r="L16" s="27" t="n"/>
      <c r="M16" s="27" t="n"/>
      <c r="N16" s="27" t="n"/>
      <c r="O16" s="15" t="n"/>
      <c r="P16" s="17">
        <f>IF(OR($I16="",$L16=""),"",$L16-$I16+1)</f>
        <v/>
      </c>
      <c r="Q16" s="17">
        <f>IF(OR($I16="",$J16=""),"",$J16-$I16)</f>
        <v/>
      </c>
      <c r="R16" s="17">
        <f>IF($I16="","",IF($M16&lt;&gt;"",MAX(0,$M16-$I16),MAX(0,'Paramètres'!$B$2-$I16)))</f>
        <v/>
      </c>
      <c r="S16" s="18">
        <f>IF($A16="","",IF($N16&lt;&gt;"","Terminé",IF($M16&lt;&gt;"","En place",IF($I16&lt;'Paramètres'!$B$2,"En retard","À venir"))))</f>
        <v/>
      </c>
      <c r="T16" s="18">
        <f>IF($A16="","",IF(OR($B16="",$I16="",$J16="",$K16="",$L16=""),"À compléter",IF(NOT(AND($I16&lt;=$J16,$J16&lt;=$K16,$K16&lt;=$L16)),"Dates incohérentes",IF(COUNTIFS('Planning'!$B$2:$B$201,$B16,'Planning'!$I$2:$I$201,"&lt;="&amp;$L16,'Planning'!$L$2:$L$201,"&gt;="&amp;$I16)&gt;1,"Chevauchement",IF(AND($M16="",$I16&lt;'Paramètres'!$B$2),"Retard de disponibilité","OK")))))</f>
        <v/>
      </c>
      <c r="U16" s="15" t="n"/>
    </row>
    <row r="17" ht="34" customHeight="1">
      <c r="A17" s="14" t="n"/>
      <c r="B17" s="14" t="n"/>
      <c r="C17" s="14" t="n"/>
      <c r="D17" s="15" t="n"/>
      <c r="E17" s="14" t="n"/>
      <c r="F17" s="14" t="n"/>
      <c r="G17" s="15" t="n"/>
      <c r="H17" s="15" t="n"/>
      <c r="I17" s="27" t="n"/>
      <c r="J17" s="27" t="n"/>
      <c r="K17" s="27" t="n"/>
      <c r="L17" s="27" t="n"/>
      <c r="M17" s="27" t="n"/>
      <c r="N17" s="27" t="n"/>
      <c r="O17" s="15" t="n"/>
      <c r="P17" s="10">
        <f>IF(OR($I17="",$L17=""),"",$L17-$I17+1)</f>
        <v/>
      </c>
      <c r="Q17" s="10">
        <f>IF(OR($I17="",$J17=""),"",$J17-$I17)</f>
        <v/>
      </c>
      <c r="R17" s="10">
        <f>IF($I17="","",IF($M17&lt;&gt;"",MAX(0,$M17-$I17),MAX(0,'Paramètres'!$B$2-$I17)))</f>
        <v/>
      </c>
      <c r="S17" s="19">
        <f>IF($A17="","",IF($N17&lt;&gt;"","Terminé",IF($M17&lt;&gt;"","En place",IF($I17&lt;'Paramètres'!$B$2,"En retard","À venir"))))</f>
        <v/>
      </c>
      <c r="T17" s="19">
        <f>IF($A17="","",IF(OR($B17="",$I17="",$J17="",$K17="",$L17=""),"À compléter",IF(NOT(AND($I17&lt;=$J17,$J17&lt;=$K17,$K17&lt;=$L17)),"Dates incohérentes",IF(COUNTIFS('Planning'!$B$2:$B$201,$B17,'Planning'!$I$2:$I$201,"&lt;="&amp;$L17,'Planning'!$L$2:$L$201,"&gt;="&amp;$I17)&gt;1,"Chevauchement",IF(AND($M17="",$I17&lt;'Paramètres'!$B$2),"Retard de disponibilité","OK")))))</f>
        <v/>
      </c>
      <c r="U17" s="15" t="n"/>
    </row>
    <row r="18" ht="34" customHeight="1">
      <c r="A18" s="14" t="n"/>
      <c r="B18" s="14" t="n"/>
      <c r="C18" s="14" t="n"/>
      <c r="D18" s="15" t="n"/>
      <c r="E18" s="14" t="n"/>
      <c r="F18" s="14" t="n"/>
      <c r="G18" s="15" t="n"/>
      <c r="H18" s="15" t="n"/>
      <c r="I18" s="27" t="n"/>
      <c r="J18" s="27" t="n"/>
      <c r="K18" s="27" t="n"/>
      <c r="L18" s="27" t="n"/>
      <c r="M18" s="27" t="n"/>
      <c r="N18" s="27" t="n"/>
      <c r="O18" s="15" t="n"/>
      <c r="P18" s="17">
        <f>IF(OR($I18="",$L18=""),"",$L18-$I18+1)</f>
        <v/>
      </c>
      <c r="Q18" s="17">
        <f>IF(OR($I18="",$J18=""),"",$J18-$I18)</f>
        <v/>
      </c>
      <c r="R18" s="17">
        <f>IF($I18="","",IF($M18&lt;&gt;"",MAX(0,$M18-$I18),MAX(0,'Paramètres'!$B$2-$I18)))</f>
        <v/>
      </c>
      <c r="S18" s="18">
        <f>IF($A18="","",IF($N18&lt;&gt;"","Terminé",IF($M18&lt;&gt;"","En place",IF($I18&lt;'Paramètres'!$B$2,"En retard","À venir"))))</f>
        <v/>
      </c>
      <c r="T18" s="18">
        <f>IF($A18="","",IF(OR($B18="",$I18="",$J18="",$K18="",$L18=""),"À compléter",IF(NOT(AND($I18&lt;=$J18,$J18&lt;=$K18,$K18&lt;=$L18)),"Dates incohérentes",IF(COUNTIFS('Planning'!$B$2:$B$201,$B18,'Planning'!$I$2:$I$201,"&lt;="&amp;$L18,'Planning'!$L$2:$L$201,"&gt;="&amp;$I18)&gt;1,"Chevauchement",IF(AND($M18="",$I18&lt;'Paramètres'!$B$2),"Retard de disponibilité","OK")))))</f>
        <v/>
      </c>
      <c r="U18" s="15" t="n"/>
    </row>
    <row r="19" ht="34" customHeight="1">
      <c r="A19" s="14" t="n"/>
      <c r="B19" s="14" t="n"/>
      <c r="C19" s="14" t="n"/>
      <c r="D19" s="15" t="n"/>
      <c r="E19" s="14" t="n"/>
      <c r="F19" s="14" t="n"/>
      <c r="G19" s="15" t="n"/>
      <c r="H19" s="15" t="n"/>
      <c r="I19" s="27" t="n"/>
      <c r="J19" s="27" t="n"/>
      <c r="K19" s="27" t="n"/>
      <c r="L19" s="27" t="n"/>
      <c r="M19" s="27" t="n"/>
      <c r="N19" s="27" t="n"/>
      <c r="O19" s="15" t="n"/>
      <c r="P19" s="10">
        <f>IF(OR($I19="",$L19=""),"",$L19-$I19+1)</f>
        <v/>
      </c>
      <c r="Q19" s="10">
        <f>IF(OR($I19="",$J19=""),"",$J19-$I19)</f>
        <v/>
      </c>
      <c r="R19" s="10">
        <f>IF($I19="","",IF($M19&lt;&gt;"",MAX(0,$M19-$I19),MAX(0,'Paramètres'!$B$2-$I19)))</f>
        <v/>
      </c>
      <c r="S19" s="19">
        <f>IF($A19="","",IF($N19&lt;&gt;"","Terminé",IF($M19&lt;&gt;"","En place",IF($I19&lt;'Paramètres'!$B$2,"En retard","À venir"))))</f>
        <v/>
      </c>
      <c r="T19" s="19">
        <f>IF($A19="","",IF(OR($B19="",$I19="",$J19="",$K19="",$L19=""),"À compléter",IF(NOT(AND($I19&lt;=$J19,$J19&lt;=$K19,$K19&lt;=$L19)),"Dates incohérentes",IF(COUNTIFS('Planning'!$B$2:$B$201,$B19,'Planning'!$I$2:$I$201,"&lt;="&amp;$L19,'Planning'!$L$2:$L$201,"&gt;="&amp;$I19)&gt;1,"Chevauchement",IF(AND($M19="",$I19&lt;'Paramètres'!$B$2),"Retard de disponibilité","OK")))))</f>
        <v/>
      </c>
      <c r="U19" s="15" t="n"/>
    </row>
    <row r="20" ht="34" customHeight="1">
      <c r="A20" s="14" t="n"/>
      <c r="B20" s="14" t="n"/>
      <c r="C20" s="14" t="n"/>
      <c r="D20" s="15" t="n"/>
      <c r="E20" s="14" t="n"/>
      <c r="F20" s="14" t="n"/>
      <c r="G20" s="15" t="n"/>
      <c r="H20" s="15" t="n"/>
      <c r="I20" s="27" t="n"/>
      <c r="J20" s="27" t="n"/>
      <c r="K20" s="27" t="n"/>
      <c r="L20" s="27" t="n"/>
      <c r="M20" s="27" t="n"/>
      <c r="N20" s="27" t="n"/>
      <c r="O20" s="15" t="n"/>
      <c r="P20" s="17">
        <f>IF(OR($I20="",$L20=""),"",$L20-$I20+1)</f>
        <v/>
      </c>
      <c r="Q20" s="17">
        <f>IF(OR($I20="",$J20=""),"",$J20-$I20)</f>
        <v/>
      </c>
      <c r="R20" s="17">
        <f>IF($I20="","",IF($M20&lt;&gt;"",MAX(0,$M20-$I20),MAX(0,'Paramètres'!$B$2-$I20)))</f>
        <v/>
      </c>
      <c r="S20" s="18">
        <f>IF($A20="","",IF($N20&lt;&gt;"","Terminé",IF($M20&lt;&gt;"","En place",IF($I20&lt;'Paramètres'!$B$2,"En retard","À venir"))))</f>
        <v/>
      </c>
      <c r="T20" s="18">
        <f>IF($A20="","",IF(OR($B20="",$I20="",$J20="",$K20="",$L20=""),"À compléter",IF(NOT(AND($I20&lt;=$J20,$J20&lt;=$K20,$K20&lt;=$L20)),"Dates incohérentes",IF(COUNTIFS('Planning'!$B$2:$B$201,$B20,'Planning'!$I$2:$I$201,"&lt;="&amp;$L20,'Planning'!$L$2:$L$201,"&gt;="&amp;$I20)&gt;1,"Chevauchement",IF(AND($M20="",$I20&lt;'Paramètres'!$B$2),"Retard de disponibilité","OK")))))</f>
        <v/>
      </c>
      <c r="U20" s="15" t="n"/>
    </row>
    <row r="21" ht="34" customHeight="1">
      <c r="A21" s="14" t="n"/>
      <c r="B21" s="14" t="n"/>
      <c r="C21" s="14" t="n"/>
      <c r="D21" s="15" t="n"/>
      <c r="E21" s="14" t="n"/>
      <c r="F21" s="14" t="n"/>
      <c r="G21" s="15" t="n"/>
      <c r="H21" s="15" t="n"/>
      <c r="I21" s="27" t="n"/>
      <c r="J21" s="27" t="n"/>
      <c r="K21" s="27" t="n"/>
      <c r="L21" s="27" t="n"/>
      <c r="M21" s="27" t="n"/>
      <c r="N21" s="27" t="n"/>
      <c r="O21" s="15" t="n"/>
      <c r="P21" s="10">
        <f>IF(OR($I21="",$L21=""),"",$L21-$I21+1)</f>
        <v/>
      </c>
      <c r="Q21" s="10">
        <f>IF(OR($I21="",$J21=""),"",$J21-$I21)</f>
        <v/>
      </c>
      <c r="R21" s="10">
        <f>IF($I21="","",IF($M21&lt;&gt;"",MAX(0,$M21-$I21),MAX(0,'Paramètres'!$B$2-$I21)))</f>
        <v/>
      </c>
      <c r="S21" s="19">
        <f>IF($A21="","",IF($N21&lt;&gt;"","Terminé",IF($M21&lt;&gt;"","En place",IF($I21&lt;'Paramètres'!$B$2,"En retard","À venir"))))</f>
        <v/>
      </c>
      <c r="T21" s="19">
        <f>IF($A21="","",IF(OR($B21="",$I21="",$J21="",$K21="",$L21=""),"À compléter",IF(NOT(AND($I21&lt;=$J21,$J21&lt;=$K21,$K21&lt;=$L21)),"Dates incohérentes",IF(COUNTIFS('Planning'!$B$2:$B$201,$B21,'Planning'!$I$2:$I$201,"&lt;="&amp;$L21,'Planning'!$L$2:$L$201,"&gt;="&amp;$I21)&gt;1,"Chevauchement",IF(AND($M21="",$I21&lt;'Paramètres'!$B$2),"Retard de disponibilité","OK")))))</f>
        <v/>
      </c>
      <c r="U21" s="15" t="n"/>
    </row>
    <row r="22" ht="34" customHeight="1">
      <c r="A22" s="14" t="n"/>
      <c r="B22" s="14" t="n"/>
      <c r="C22" s="14" t="n"/>
      <c r="D22" s="15" t="n"/>
      <c r="E22" s="14" t="n"/>
      <c r="F22" s="14" t="n"/>
      <c r="G22" s="15" t="n"/>
      <c r="H22" s="15" t="n"/>
      <c r="I22" s="27" t="n"/>
      <c r="J22" s="27" t="n"/>
      <c r="K22" s="27" t="n"/>
      <c r="L22" s="27" t="n"/>
      <c r="M22" s="27" t="n"/>
      <c r="N22" s="27" t="n"/>
      <c r="O22" s="15" t="n"/>
      <c r="P22" s="17">
        <f>IF(OR($I22="",$L22=""),"",$L22-$I22+1)</f>
        <v/>
      </c>
      <c r="Q22" s="17">
        <f>IF(OR($I22="",$J22=""),"",$J22-$I22)</f>
        <v/>
      </c>
      <c r="R22" s="17">
        <f>IF($I22="","",IF($M22&lt;&gt;"",MAX(0,$M22-$I22),MAX(0,'Paramètres'!$B$2-$I22)))</f>
        <v/>
      </c>
      <c r="S22" s="18">
        <f>IF($A22="","",IF($N22&lt;&gt;"","Terminé",IF($M22&lt;&gt;"","En place",IF($I22&lt;'Paramètres'!$B$2,"En retard","À venir"))))</f>
        <v/>
      </c>
      <c r="T22" s="18">
        <f>IF($A22="","",IF(OR($B22="",$I22="",$J22="",$K22="",$L22=""),"À compléter",IF(NOT(AND($I22&lt;=$J22,$J22&lt;=$K22,$K22&lt;=$L22)),"Dates incohérentes",IF(COUNTIFS('Planning'!$B$2:$B$201,$B22,'Planning'!$I$2:$I$201,"&lt;="&amp;$L22,'Planning'!$L$2:$L$201,"&gt;="&amp;$I22)&gt;1,"Chevauchement",IF(AND($M22="",$I22&lt;'Paramètres'!$B$2),"Retard de disponibilité","OK")))))</f>
        <v/>
      </c>
      <c r="U22" s="15" t="n"/>
    </row>
    <row r="23" ht="34" customHeight="1">
      <c r="A23" s="14" t="n"/>
      <c r="B23" s="14" t="n"/>
      <c r="C23" s="14" t="n"/>
      <c r="D23" s="15" t="n"/>
      <c r="E23" s="14" t="n"/>
      <c r="F23" s="14" t="n"/>
      <c r="G23" s="15" t="n"/>
      <c r="H23" s="15" t="n"/>
      <c r="I23" s="27" t="n"/>
      <c r="J23" s="27" t="n"/>
      <c r="K23" s="27" t="n"/>
      <c r="L23" s="27" t="n"/>
      <c r="M23" s="27" t="n"/>
      <c r="N23" s="27" t="n"/>
      <c r="O23" s="15" t="n"/>
      <c r="P23" s="10">
        <f>IF(OR($I23="",$L23=""),"",$L23-$I23+1)</f>
        <v/>
      </c>
      <c r="Q23" s="10">
        <f>IF(OR($I23="",$J23=""),"",$J23-$I23)</f>
        <v/>
      </c>
      <c r="R23" s="10">
        <f>IF($I23="","",IF($M23&lt;&gt;"",MAX(0,$M23-$I23),MAX(0,'Paramètres'!$B$2-$I23)))</f>
        <v/>
      </c>
      <c r="S23" s="19">
        <f>IF($A23="","",IF($N23&lt;&gt;"","Terminé",IF($M23&lt;&gt;"","En place",IF($I23&lt;'Paramètres'!$B$2,"En retard","À venir"))))</f>
        <v/>
      </c>
      <c r="T23" s="19">
        <f>IF($A23="","",IF(OR($B23="",$I23="",$J23="",$K23="",$L23=""),"À compléter",IF(NOT(AND($I23&lt;=$J23,$J23&lt;=$K23,$K23&lt;=$L23)),"Dates incohérentes",IF(COUNTIFS('Planning'!$B$2:$B$201,$B23,'Planning'!$I$2:$I$201,"&lt;="&amp;$L23,'Planning'!$L$2:$L$201,"&gt;="&amp;$I23)&gt;1,"Chevauchement",IF(AND($M23="",$I23&lt;'Paramètres'!$B$2),"Retard de disponibilité","OK")))))</f>
        <v/>
      </c>
      <c r="U23" s="15" t="n"/>
    </row>
    <row r="24" ht="34" customHeight="1">
      <c r="A24" s="14" t="n"/>
      <c r="B24" s="14" t="n"/>
      <c r="C24" s="14" t="n"/>
      <c r="D24" s="15" t="n"/>
      <c r="E24" s="14" t="n"/>
      <c r="F24" s="14" t="n"/>
      <c r="G24" s="15" t="n"/>
      <c r="H24" s="15" t="n"/>
      <c r="I24" s="27" t="n"/>
      <c r="J24" s="27" t="n"/>
      <c r="K24" s="27" t="n"/>
      <c r="L24" s="27" t="n"/>
      <c r="M24" s="27" t="n"/>
      <c r="N24" s="27" t="n"/>
      <c r="O24" s="15" t="n"/>
      <c r="P24" s="17">
        <f>IF(OR($I24="",$L24=""),"",$L24-$I24+1)</f>
        <v/>
      </c>
      <c r="Q24" s="17">
        <f>IF(OR($I24="",$J24=""),"",$J24-$I24)</f>
        <v/>
      </c>
      <c r="R24" s="17">
        <f>IF($I24="","",IF($M24&lt;&gt;"",MAX(0,$M24-$I24),MAX(0,'Paramètres'!$B$2-$I24)))</f>
        <v/>
      </c>
      <c r="S24" s="18">
        <f>IF($A24="","",IF($N24&lt;&gt;"","Terminé",IF($M24&lt;&gt;"","En place",IF($I24&lt;'Paramètres'!$B$2,"En retard","À venir"))))</f>
        <v/>
      </c>
      <c r="T24" s="18">
        <f>IF($A24="","",IF(OR($B24="",$I24="",$J24="",$K24="",$L24=""),"À compléter",IF(NOT(AND($I24&lt;=$J24,$J24&lt;=$K24,$K24&lt;=$L24)),"Dates incohérentes",IF(COUNTIFS('Planning'!$B$2:$B$201,$B24,'Planning'!$I$2:$I$201,"&lt;="&amp;$L24,'Planning'!$L$2:$L$201,"&gt;="&amp;$I24)&gt;1,"Chevauchement",IF(AND($M24="",$I24&lt;'Paramètres'!$B$2),"Retard de disponibilité","OK")))))</f>
        <v/>
      </c>
      <c r="U24" s="15" t="n"/>
    </row>
    <row r="25" ht="34" customHeight="1">
      <c r="A25" s="14" t="n"/>
      <c r="B25" s="14" t="n"/>
      <c r="C25" s="14" t="n"/>
      <c r="D25" s="15" t="n"/>
      <c r="E25" s="14" t="n"/>
      <c r="F25" s="14" t="n"/>
      <c r="G25" s="15" t="n"/>
      <c r="H25" s="15" t="n"/>
      <c r="I25" s="27" t="n"/>
      <c r="J25" s="27" t="n"/>
      <c r="K25" s="27" t="n"/>
      <c r="L25" s="27" t="n"/>
      <c r="M25" s="27" t="n"/>
      <c r="N25" s="27" t="n"/>
      <c r="O25" s="15" t="n"/>
      <c r="P25" s="10">
        <f>IF(OR($I25="",$L25=""),"",$L25-$I25+1)</f>
        <v/>
      </c>
      <c r="Q25" s="10">
        <f>IF(OR($I25="",$J25=""),"",$J25-$I25)</f>
        <v/>
      </c>
      <c r="R25" s="10">
        <f>IF($I25="","",IF($M25&lt;&gt;"",MAX(0,$M25-$I25),MAX(0,'Paramètres'!$B$2-$I25)))</f>
        <v/>
      </c>
      <c r="S25" s="19">
        <f>IF($A25="","",IF($N25&lt;&gt;"","Terminé",IF($M25&lt;&gt;"","En place",IF($I25&lt;'Paramètres'!$B$2,"En retard","À venir"))))</f>
        <v/>
      </c>
      <c r="T25" s="19">
        <f>IF($A25="","",IF(OR($B25="",$I25="",$J25="",$K25="",$L25=""),"À compléter",IF(NOT(AND($I25&lt;=$J25,$J25&lt;=$K25,$K25&lt;=$L25)),"Dates incohérentes",IF(COUNTIFS('Planning'!$B$2:$B$201,$B25,'Planning'!$I$2:$I$201,"&lt;="&amp;$L25,'Planning'!$L$2:$L$201,"&gt;="&amp;$I25)&gt;1,"Chevauchement",IF(AND($M25="",$I25&lt;'Paramètres'!$B$2),"Retard de disponibilité","OK")))))</f>
        <v/>
      </c>
      <c r="U25" s="15" t="n"/>
    </row>
    <row r="26" ht="34" customHeight="1">
      <c r="A26" s="14" t="n"/>
      <c r="B26" s="14" t="n"/>
      <c r="C26" s="14" t="n"/>
      <c r="D26" s="15" t="n"/>
      <c r="E26" s="14" t="n"/>
      <c r="F26" s="14" t="n"/>
      <c r="G26" s="15" t="n"/>
      <c r="H26" s="15" t="n"/>
      <c r="I26" s="27" t="n"/>
      <c r="J26" s="27" t="n"/>
      <c r="K26" s="27" t="n"/>
      <c r="L26" s="27" t="n"/>
      <c r="M26" s="27" t="n"/>
      <c r="N26" s="27" t="n"/>
      <c r="O26" s="15" t="n"/>
      <c r="P26" s="17">
        <f>IF(OR($I26="",$L26=""),"",$L26-$I26+1)</f>
        <v/>
      </c>
      <c r="Q26" s="17">
        <f>IF(OR($I26="",$J26=""),"",$J26-$I26)</f>
        <v/>
      </c>
      <c r="R26" s="17">
        <f>IF($I26="","",IF($M26&lt;&gt;"",MAX(0,$M26-$I26),MAX(0,'Paramètres'!$B$2-$I26)))</f>
        <v/>
      </c>
      <c r="S26" s="18">
        <f>IF($A26="","",IF($N26&lt;&gt;"","Terminé",IF($M26&lt;&gt;"","En place",IF($I26&lt;'Paramètres'!$B$2,"En retard","À venir"))))</f>
        <v/>
      </c>
      <c r="T26" s="18">
        <f>IF($A26="","",IF(OR($B26="",$I26="",$J26="",$K26="",$L26=""),"À compléter",IF(NOT(AND($I26&lt;=$J26,$J26&lt;=$K26,$K26&lt;=$L26)),"Dates incohérentes",IF(COUNTIFS('Planning'!$B$2:$B$201,$B26,'Planning'!$I$2:$I$201,"&lt;="&amp;$L26,'Planning'!$L$2:$L$201,"&gt;="&amp;$I26)&gt;1,"Chevauchement",IF(AND($M26="",$I26&lt;'Paramètres'!$B$2),"Retard de disponibilité","OK")))))</f>
        <v/>
      </c>
      <c r="U26" s="15" t="n"/>
    </row>
    <row r="27" ht="34" customHeight="1">
      <c r="A27" s="14" t="n"/>
      <c r="B27" s="14" t="n"/>
      <c r="C27" s="14" t="n"/>
      <c r="D27" s="15" t="n"/>
      <c r="E27" s="14" t="n"/>
      <c r="F27" s="14" t="n"/>
      <c r="G27" s="15" t="n"/>
      <c r="H27" s="15" t="n"/>
      <c r="I27" s="27" t="n"/>
      <c r="J27" s="27" t="n"/>
      <c r="K27" s="27" t="n"/>
      <c r="L27" s="27" t="n"/>
      <c r="M27" s="27" t="n"/>
      <c r="N27" s="27" t="n"/>
      <c r="O27" s="15" t="n"/>
      <c r="P27" s="10">
        <f>IF(OR($I27="",$L27=""),"",$L27-$I27+1)</f>
        <v/>
      </c>
      <c r="Q27" s="10">
        <f>IF(OR($I27="",$J27=""),"",$J27-$I27)</f>
        <v/>
      </c>
      <c r="R27" s="10">
        <f>IF($I27="","",IF($M27&lt;&gt;"",MAX(0,$M27-$I27),MAX(0,'Paramètres'!$B$2-$I27)))</f>
        <v/>
      </c>
      <c r="S27" s="19">
        <f>IF($A27="","",IF($N27&lt;&gt;"","Terminé",IF($M27&lt;&gt;"","En place",IF($I27&lt;'Paramètres'!$B$2,"En retard","À venir"))))</f>
        <v/>
      </c>
      <c r="T27" s="19">
        <f>IF($A27="","",IF(OR($B27="",$I27="",$J27="",$K27="",$L27=""),"À compléter",IF(NOT(AND($I27&lt;=$J27,$J27&lt;=$K27,$K27&lt;=$L27)),"Dates incohérentes",IF(COUNTIFS('Planning'!$B$2:$B$201,$B27,'Planning'!$I$2:$I$201,"&lt;="&amp;$L27,'Planning'!$L$2:$L$201,"&gt;="&amp;$I27)&gt;1,"Chevauchement",IF(AND($M27="",$I27&lt;'Paramètres'!$B$2),"Retard de disponibilité","OK")))))</f>
        <v/>
      </c>
      <c r="U27" s="15" t="n"/>
    </row>
    <row r="28" ht="34" customHeight="1">
      <c r="A28" s="14" t="n"/>
      <c r="B28" s="14" t="n"/>
      <c r="C28" s="14" t="n"/>
      <c r="D28" s="15" t="n"/>
      <c r="E28" s="14" t="n"/>
      <c r="F28" s="14" t="n"/>
      <c r="G28" s="15" t="n"/>
      <c r="H28" s="15" t="n"/>
      <c r="I28" s="27" t="n"/>
      <c r="J28" s="27" t="n"/>
      <c r="K28" s="27" t="n"/>
      <c r="L28" s="27" t="n"/>
      <c r="M28" s="27" t="n"/>
      <c r="N28" s="27" t="n"/>
      <c r="O28" s="15" t="n"/>
      <c r="P28" s="17">
        <f>IF(OR($I28="",$L28=""),"",$L28-$I28+1)</f>
        <v/>
      </c>
      <c r="Q28" s="17">
        <f>IF(OR($I28="",$J28=""),"",$J28-$I28)</f>
        <v/>
      </c>
      <c r="R28" s="17">
        <f>IF($I28="","",IF($M28&lt;&gt;"",MAX(0,$M28-$I28),MAX(0,'Paramètres'!$B$2-$I28)))</f>
        <v/>
      </c>
      <c r="S28" s="18">
        <f>IF($A28="","",IF($N28&lt;&gt;"","Terminé",IF($M28&lt;&gt;"","En place",IF($I28&lt;'Paramètres'!$B$2,"En retard","À venir"))))</f>
        <v/>
      </c>
      <c r="T28" s="18">
        <f>IF($A28="","",IF(OR($B28="",$I28="",$J28="",$K28="",$L28=""),"À compléter",IF(NOT(AND($I28&lt;=$J28,$J28&lt;=$K28,$K28&lt;=$L28)),"Dates incohérentes",IF(COUNTIFS('Planning'!$B$2:$B$201,$B28,'Planning'!$I$2:$I$201,"&lt;="&amp;$L28,'Planning'!$L$2:$L$201,"&gt;="&amp;$I28)&gt;1,"Chevauchement",IF(AND($M28="",$I28&lt;'Paramètres'!$B$2),"Retard de disponibilité","OK")))))</f>
        <v/>
      </c>
      <c r="U28" s="15" t="n"/>
    </row>
    <row r="29" ht="34" customHeight="1">
      <c r="A29" s="14" t="n"/>
      <c r="B29" s="14" t="n"/>
      <c r="C29" s="14" t="n"/>
      <c r="D29" s="15" t="n"/>
      <c r="E29" s="14" t="n"/>
      <c r="F29" s="14" t="n"/>
      <c r="G29" s="15" t="n"/>
      <c r="H29" s="15" t="n"/>
      <c r="I29" s="27" t="n"/>
      <c r="J29" s="27" t="n"/>
      <c r="K29" s="27" t="n"/>
      <c r="L29" s="27" t="n"/>
      <c r="M29" s="27" t="n"/>
      <c r="N29" s="27" t="n"/>
      <c r="O29" s="15" t="n"/>
      <c r="P29" s="10">
        <f>IF(OR($I29="",$L29=""),"",$L29-$I29+1)</f>
        <v/>
      </c>
      <c r="Q29" s="10">
        <f>IF(OR($I29="",$J29=""),"",$J29-$I29)</f>
        <v/>
      </c>
      <c r="R29" s="10">
        <f>IF($I29="","",IF($M29&lt;&gt;"",MAX(0,$M29-$I29),MAX(0,'Paramètres'!$B$2-$I29)))</f>
        <v/>
      </c>
      <c r="S29" s="19">
        <f>IF($A29="","",IF($N29&lt;&gt;"","Terminé",IF($M29&lt;&gt;"","En place",IF($I29&lt;'Paramètres'!$B$2,"En retard","À venir"))))</f>
        <v/>
      </c>
      <c r="T29" s="19">
        <f>IF($A29="","",IF(OR($B29="",$I29="",$J29="",$K29="",$L29=""),"À compléter",IF(NOT(AND($I29&lt;=$J29,$J29&lt;=$K29,$K29&lt;=$L29)),"Dates incohérentes",IF(COUNTIFS('Planning'!$B$2:$B$201,$B29,'Planning'!$I$2:$I$201,"&lt;="&amp;$L29,'Planning'!$L$2:$L$201,"&gt;="&amp;$I29)&gt;1,"Chevauchement",IF(AND($M29="",$I29&lt;'Paramètres'!$B$2),"Retard de disponibilité","OK")))))</f>
        <v/>
      </c>
      <c r="U29" s="15" t="n"/>
    </row>
    <row r="30" ht="34" customHeight="1">
      <c r="A30" s="14" t="n"/>
      <c r="B30" s="14" t="n"/>
      <c r="C30" s="14" t="n"/>
      <c r="D30" s="15" t="n"/>
      <c r="E30" s="14" t="n"/>
      <c r="F30" s="14" t="n"/>
      <c r="G30" s="15" t="n"/>
      <c r="H30" s="15" t="n"/>
      <c r="I30" s="27" t="n"/>
      <c r="J30" s="27" t="n"/>
      <c r="K30" s="27" t="n"/>
      <c r="L30" s="27" t="n"/>
      <c r="M30" s="27" t="n"/>
      <c r="N30" s="27" t="n"/>
      <c r="O30" s="15" t="n"/>
      <c r="P30" s="17">
        <f>IF(OR($I30="",$L30=""),"",$L30-$I30+1)</f>
        <v/>
      </c>
      <c r="Q30" s="17">
        <f>IF(OR($I30="",$J30=""),"",$J30-$I30)</f>
        <v/>
      </c>
      <c r="R30" s="17">
        <f>IF($I30="","",IF($M30&lt;&gt;"",MAX(0,$M30-$I30),MAX(0,'Paramètres'!$B$2-$I30)))</f>
        <v/>
      </c>
      <c r="S30" s="18">
        <f>IF($A30="","",IF($N30&lt;&gt;"","Terminé",IF($M30&lt;&gt;"","En place",IF($I30&lt;'Paramètres'!$B$2,"En retard","À venir"))))</f>
        <v/>
      </c>
      <c r="T30" s="18">
        <f>IF($A30="","",IF(OR($B30="",$I30="",$J30="",$K30="",$L30=""),"À compléter",IF(NOT(AND($I30&lt;=$J30,$J30&lt;=$K30,$K30&lt;=$L30)),"Dates incohérentes",IF(COUNTIFS('Planning'!$B$2:$B$201,$B30,'Planning'!$I$2:$I$201,"&lt;="&amp;$L30,'Planning'!$L$2:$L$201,"&gt;="&amp;$I30)&gt;1,"Chevauchement",IF(AND($M30="",$I30&lt;'Paramètres'!$B$2),"Retard de disponibilité","OK")))))</f>
        <v/>
      </c>
      <c r="U30" s="15" t="n"/>
    </row>
    <row r="31" ht="34" customHeight="1">
      <c r="A31" s="14" t="n"/>
      <c r="B31" s="14" t="n"/>
      <c r="C31" s="14" t="n"/>
      <c r="D31" s="15" t="n"/>
      <c r="E31" s="14" t="n"/>
      <c r="F31" s="14" t="n"/>
      <c r="G31" s="15" t="n"/>
      <c r="H31" s="15" t="n"/>
      <c r="I31" s="27" t="n"/>
      <c r="J31" s="27" t="n"/>
      <c r="K31" s="27" t="n"/>
      <c r="L31" s="27" t="n"/>
      <c r="M31" s="27" t="n"/>
      <c r="N31" s="27" t="n"/>
      <c r="O31" s="15" t="n"/>
      <c r="P31" s="10">
        <f>IF(OR($I31="",$L31=""),"",$L31-$I31+1)</f>
        <v/>
      </c>
      <c r="Q31" s="10">
        <f>IF(OR($I31="",$J31=""),"",$J31-$I31)</f>
        <v/>
      </c>
      <c r="R31" s="10">
        <f>IF($I31="","",IF($M31&lt;&gt;"",MAX(0,$M31-$I31),MAX(0,'Paramètres'!$B$2-$I31)))</f>
        <v/>
      </c>
      <c r="S31" s="19">
        <f>IF($A31="","",IF($N31&lt;&gt;"","Terminé",IF($M31&lt;&gt;"","En place",IF($I31&lt;'Paramètres'!$B$2,"En retard","À venir"))))</f>
        <v/>
      </c>
      <c r="T31" s="19">
        <f>IF($A31="","",IF(OR($B31="",$I31="",$J31="",$K31="",$L31=""),"À compléter",IF(NOT(AND($I31&lt;=$J31,$J31&lt;=$K31,$K31&lt;=$L31)),"Dates incohérentes",IF(COUNTIFS('Planning'!$B$2:$B$201,$B31,'Planning'!$I$2:$I$201,"&lt;="&amp;$L31,'Planning'!$L$2:$L$201,"&gt;="&amp;$I31)&gt;1,"Chevauchement",IF(AND($M31="",$I31&lt;'Paramètres'!$B$2),"Retard de disponibilité","OK")))))</f>
        <v/>
      </c>
      <c r="U31" s="15" t="n"/>
    </row>
    <row r="32" ht="34" customHeight="1">
      <c r="A32" s="14" t="n"/>
      <c r="B32" s="14" t="n"/>
      <c r="C32" s="14" t="n"/>
      <c r="D32" s="15" t="n"/>
      <c r="E32" s="14" t="n"/>
      <c r="F32" s="14" t="n"/>
      <c r="G32" s="15" t="n"/>
      <c r="H32" s="15" t="n"/>
      <c r="I32" s="27" t="n"/>
      <c r="J32" s="27" t="n"/>
      <c r="K32" s="27" t="n"/>
      <c r="L32" s="27" t="n"/>
      <c r="M32" s="27" t="n"/>
      <c r="N32" s="27" t="n"/>
      <c r="O32" s="15" t="n"/>
      <c r="P32" s="17">
        <f>IF(OR($I32="",$L32=""),"",$L32-$I32+1)</f>
        <v/>
      </c>
      <c r="Q32" s="17">
        <f>IF(OR($I32="",$J32=""),"",$J32-$I32)</f>
        <v/>
      </c>
      <c r="R32" s="17">
        <f>IF($I32="","",IF($M32&lt;&gt;"",MAX(0,$M32-$I32),MAX(0,'Paramètres'!$B$2-$I32)))</f>
        <v/>
      </c>
      <c r="S32" s="18">
        <f>IF($A32="","",IF($N32&lt;&gt;"","Terminé",IF($M32&lt;&gt;"","En place",IF($I32&lt;'Paramètres'!$B$2,"En retard","À venir"))))</f>
        <v/>
      </c>
      <c r="T32" s="18">
        <f>IF($A32="","",IF(OR($B32="",$I32="",$J32="",$K32="",$L32=""),"À compléter",IF(NOT(AND($I32&lt;=$J32,$J32&lt;=$K32,$K32&lt;=$L32)),"Dates incohérentes",IF(COUNTIFS('Planning'!$B$2:$B$201,$B32,'Planning'!$I$2:$I$201,"&lt;="&amp;$L32,'Planning'!$L$2:$L$201,"&gt;="&amp;$I32)&gt;1,"Chevauchement",IF(AND($M32="",$I32&lt;'Paramètres'!$B$2),"Retard de disponibilité","OK")))))</f>
        <v/>
      </c>
      <c r="U32" s="15" t="n"/>
    </row>
    <row r="33" ht="34" customHeight="1">
      <c r="A33" s="14" t="n"/>
      <c r="B33" s="14" t="n"/>
      <c r="C33" s="14" t="n"/>
      <c r="D33" s="15" t="n"/>
      <c r="E33" s="14" t="n"/>
      <c r="F33" s="14" t="n"/>
      <c r="G33" s="15" t="n"/>
      <c r="H33" s="15" t="n"/>
      <c r="I33" s="27" t="n"/>
      <c r="J33" s="27" t="n"/>
      <c r="K33" s="27" t="n"/>
      <c r="L33" s="27" t="n"/>
      <c r="M33" s="27" t="n"/>
      <c r="N33" s="27" t="n"/>
      <c r="O33" s="15" t="n"/>
      <c r="P33" s="10">
        <f>IF(OR($I33="",$L33=""),"",$L33-$I33+1)</f>
        <v/>
      </c>
      <c r="Q33" s="10">
        <f>IF(OR($I33="",$J33=""),"",$J33-$I33)</f>
        <v/>
      </c>
      <c r="R33" s="10">
        <f>IF($I33="","",IF($M33&lt;&gt;"",MAX(0,$M33-$I33),MAX(0,'Paramètres'!$B$2-$I33)))</f>
        <v/>
      </c>
      <c r="S33" s="19">
        <f>IF($A33="","",IF($N33&lt;&gt;"","Terminé",IF($M33&lt;&gt;"","En place",IF($I33&lt;'Paramètres'!$B$2,"En retard","À venir"))))</f>
        <v/>
      </c>
      <c r="T33" s="19">
        <f>IF($A33="","",IF(OR($B33="",$I33="",$J33="",$K33="",$L33=""),"À compléter",IF(NOT(AND($I33&lt;=$J33,$J33&lt;=$K33,$K33&lt;=$L33)),"Dates incohérentes",IF(COUNTIFS('Planning'!$B$2:$B$201,$B33,'Planning'!$I$2:$I$201,"&lt;="&amp;$L33,'Planning'!$L$2:$L$201,"&gt;="&amp;$I33)&gt;1,"Chevauchement",IF(AND($M33="",$I33&lt;'Paramètres'!$B$2),"Retard de disponibilité","OK")))))</f>
        <v/>
      </c>
      <c r="U33" s="15" t="n"/>
    </row>
    <row r="34" ht="34" customHeight="1">
      <c r="A34" s="14" t="n"/>
      <c r="B34" s="14" t="n"/>
      <c r="C34" s="14" t="n"/>
      <c r="D34" s="15" t="n"/>
      <c r="E34" s="14" t="n"/>
      <c r="F34" s="14" t="n"/>
      <c r="G34" s="15" t="n"/>
      <c r="H34" s="15" t="n"/>
      <c r="I34" s="27" t="n"/>
      <c r="J34" s="27" t="n"/>
      <c r="K34" s="27" t="n"/>
      <c r="L34" s="27" t="n"/>
      <c r="M34" s="27" t="n"/>
      <c r="N34" s="27" t="n"/>
      <c r="O34" s="15" t="n"/>
      <c r="P34" s="17">
        <f>IF(OR($I34="",$L34=""),"",$L34-$I34+1)</f>
        <v/>
      </c>
      <c r="Q34" s="17">
        <f>IF(OR($I34="",$J34=""),"",$J34-$I34)</f>
        <v/>
      </c>
      <c r="R34" s="17">
        <f>IF($I34="","",IF($M34&lt;&gt;"",MAX(0,$M34-$I34),MAX(0,'Paramètres'!$B$2-$I34)))</f>
        <v/>
      </c>
      <c r="S34" s="18">
        <f>IF($A34="","",IF($N34&lt;&gt;"","Terminé",IF($M34&lt;&gt;"","En place",IF($I34&lt;'Paramètres'!$B$2,"En retard","À venir"))))</f>
        <v/>
      </c>
      <c r="T34" s="18">
        <f>IF($A34="","",IF(OR($B34="",$I34="",$J34="",$K34="",$L34=""),"À compléter",IF(NOT(AND($I34&lt;=$J34,$J34&lt;=$K34,$K34&lt;=$L34)),"Dates incohérentes",IF(COUNTIFS('Planning'!$B$2:$B$201,$B34,'Planning'!$I$2:$I$201,"&lt;="&amp;$L34,'Planning'!$L$2:$L$201,"&gt;="&amp;$I34)&gt;1,"Chevauchement",IF(AND($M34="",$I34&lt;'Paramètres'!$B$2),"Retard de disponibilité","OK")))))</f>
        <v/>
      </c>
      <c r="U34" s="15" t="n"/>
    </row>
    <row r="35" ht="34" customHeight="1">
      <c r="A35" s="14" t="n"/>
      <c r="B35" s="14" t="n"/>
      <c r="C35" s="14" t="n"/>
      <c r="D35" s="15" t="n"/>
      <c r="E35" s="14" t="n"/>
      <c r="F35" s="14" t="n"/>
      <c r="G35" s="15" t="n"/>
      <c r="H35" s="15" t="n"/>
      <c r="I35" s="27" t="n"/>
      <c r="J35" s="27" t="n"/>
      <c r="K35" s="27" t="n"/>
      <c r="L35" s="27" t="n"/>
      <c r="M35" s="27" t="n"/>
      <c r="N35" s="27" t="n"/>
      <c r="O35" s="15" t="n"/>
      <c r="P35" s="10">
        <f>IF(OR($I35="",$L35=""),"",$L35-$I35+1)</f>
        <v/>
      </c>
      <c r="Q35" s="10">
        <f>IF(OR($I35="",$J35=""),"",$J35-$I35)</f>
        <v/>
      </c>
      <c r="R35" s="10">
        <f>IF($I35="","",IF($M35&lt;&gt;"",MAX(0,$M35-$I35),MAX(0,'Paramètres'!$B$2-$I35)))</f>
        <v/>
      </c>
      <c r="S35" s="19">
        <f>IF($A35="","",IF($N35&lt;&gt;"","Terminé",IF($M35&lt;&gt;"","En place",IF($I35&lt;'Paramètres'!$B$2,"En retard","À venir"))))</f>
        <v/>
      </c>
      <c r="T35" s="19">
        <f>IF($A35="","",IF(OR($B35="",$I35="",$J35="",$K35="",$L35=""),"À compléter",IF(NOT(AND($I35&lt;=$J35,$J35&lt;=$K35,$K35&lt;=$L35)),"Dates incohérentes",IF(COUNTIFS('Planning'!$B$2:$B$201,$B35,'Planning'!$I$2:$I$201,"&lt;="&amp;$L35,'Planning'!$L$2:$L$201,"&gt;="&amp;$I35)&gt;1,"Chevauchement",IF(AND($M35="",$I35&lt;'Paramètres'!$B$2),"Retard de disponibilité","OK")))))</f>
        <v/>
      </c>
      <c r="U35" s="15" t="n"/>
    </row>
    <row r="36" ht="34" customHeight="1">
      <c r="A36" s="14" t="n"/>
      <c r="B36" s="14" t="n"/>
      <c r="C36" s="14" t="n"/>
      <c r="D36" s="15" t="n"/>
      <c r="E36" s="14" t="n"/>
      <c r="F36" s="14" t="n"/>
      <c r="G36" s="15" t="n"/>
      <c r="H36" s="15" t="n"/>
      <c r="I36" s="27" t="n"/>
      <c r="J36" s="27" t="n"/>
      <c r="K36" s="27" t="n"/>
      <c r="L36" s="27" t="n"/>
      <c r="M36" s="27" t="n"/>
      <c r="N36" s="27" t="n"/>
      <c r="O36" s="15" t="n"/>
      <c r="P36" s="17">
        <f>IF(OR($I36="",$L36=""),"",$L36-$I36+1)</f>
        <v/>
      </c>
      <c r="Q36" s="17">
        <f>IF(OR($I36="",$J36=""),"",$J36-$I36)</f>
        <v/>
      </c>
      <c r="R36" s="17">
        <f>IF($I36="","",IF($M36&lt;&gt;"",MAX(0,$M36-$I36),MAX(0,'Paramètres'!$B$2-$I36)))</f>
        <v/>
      </c>
      <c r="S36" s="18">
        <f>IF($A36="","",IF($N36&lt;&gt;"","Terminé",IF($M36&lt;&gt;"","En place",IF($I36&lt;'Paramètres'!$B$2,"En retard","À venir"))))</f>
        <v/>
      </c>
      <c r="T36" s="18">
        <f>IF($A36="","",IF(OR($B36="",$I36="",$J36="",$K36="",$L36=""),"À compléter",IF(NOT(AND($I36&lt;=$J36,$J36&lt;=$K36,$K36&lt;=$L36)),"Dates incohérentes",IF(COUNTIFS('Planning'!$B$2:$B$201,$B36,'Planning'!$I$2:$I$201,"&lt;="&amp;$L36,'Planning'!$L$2:$L$201,"&gt;="&amp;$I36)&gt;1,"Chevauchement",IF(AND($M36="",$I36&lt;'Paramètres'!$B$2),"Retard de disponibilité","OK")))))</f>
        <v/>
      </c>
      <c r="U36" s="15" t="n"/>
    </row>
    <row r="37" ht="34" customHeight="1">
      <c r="A37" s="14" t="n"/>
      <c r="B37" s="14" t="n"/>
      <c r="C37" s="14" t="n"/>
      <c r="D37" s="15" t="n"/>
      <c r="E37" s="14" t="n"/>
      <c r="F37" s="14" t="n"/>
      <c r="G37" s="15" t="n"/>
      <c r="H37" s="15" t="n"/>
      <c r="I37" s="27" t="n"/>
      <c r="J37" s="27" t="n"/>
      <c r="K37" s="27" t="n"/>
      <c r="L37" s="27" t="n"/>
      <c r="M37" s="27" t="n"/>
      <c r="N37" s="27" t="n"/>
      <c r="O37" s="15" t="n"/>
      <c r="P37" s="10">
        <f>IF(OR($I37="",$L37=""),"",$L37-$I37+1)</f>
        <v/>
      </c>
      <c r="Q37" s="10">
        <f>IF(OR($I37="",$J37=""),"",$J37-$I37)</f>
        <v/>
      </c>
      <c r="R37" s="10">
        <f>IF($I37="","",IF($M37&lt;&gt;"",MAX(0,$M37-$I37),MAX(0,'Paramètres'!$B$2-$I37)))</f>
        <v/>
      </c>
      <c r="S37" s="19">
        <f>IF($A37="","",IF($N37&lt;&gt;"","Terminé",IF($M37&lt;&gt;"","En place",IF($I37&lt;'Paramètres'!$B$2,"En retard","À venir"))))</f>
        <v/>
      </c>
      <c r="T37" s="19">
        <f>IF($A37="","",IF(OR($B37="",$I37="",$J37="",$K37="",$L37=""),"À compléter",IF(NOT(AND($I37&lt;=$J37,$J37&lt;=$K37,$K37&lt;=$L37)),"Dates incohérentes",IF(COUNTIFS('Planning'!$B$2:$B$201,$B37,'Planning'!$I$2:$I$201,"&lt;="&amp;$L37,'Planning'!$L$2:$L$201,"&gt;="&amp;$I37)&gt;1,"Chevauchement",IF(AND($M37="",$I37&lt;'Paramètres'!$B$2),"Retard de disponibilité","OK")))))</f>
        <v/>
      </c>
      <c r="U37" s="15" t="n"/>
    </row>
    <row r="38" ht="34" customHeight="1">
      <c r="A38" s="14" t="n"/>
      <c r="B38" s="14" t="n"/>
      <c r="C38" s="14" t="n"/>
      <c r="D38" s="15" t="n"/>
      <c r="E38" s="14" t="n"/>
      <c r="F38" s="14" t="n"/>
      <c r="G38" s="15" t="n"/>
      <c r="H38" s="15" t="n"/>
      <c r="I38" s="27" t="n"/>
      <c r="J38" s="27" t="n"/>
      <c r="K38" s="27" t="n"/>
      <c r="L38" s="27" t="n"/>
      <c r="M38" s="27" t="n"/>
      <c r="N38" s="27" t="n"/>
      <c r="O38" s="15" t="n"/>
      <c r="P38" s="17">
        <f>IF(OR($I38="",$L38=""),"",$L38-$I38+1)</f>
        <v/>
      </c>
      <c r="Q38" s="17">
        <f>IF(OR($I38="",$J38=""),"",$J38-$I38)</f>
        <v/>
      </c>
      <c r="R38" s="17">
        <f>IF($I38="","",IF($M38&lt;&gt;"",MAX(0,$M38-$I38),MAX(0,'Paramètres'!$B$2-$I38)))</f>
        <v/>
      </c>
      <c r="S38" s="18">
        <f>IF($A38="","",IF($N38&lt;&gt;"","Terminé",IF($M38&lt;&gt;"","En place",IF($I38&lt;'Paramètres'!$B$2,"En retard","À venir"))))</f>
        <v/>
      </c>
      <c r="T38" s="18">
        <f>IF($A38="","",IF(OR($B38="",$I38="",$J38="",$K38="",$L38=""),"À compléter",IF(NOT(AND($I38&lt;=$J38,$J38&lt;=$K38,$K38&lt;=$L38)),"Dates incohérentes",IF(COUNTIFS('Planning'!$B$2:$B$201,$B38,'Planning'!$I$2:$I$201,"&lt;="&amp;$L38,'Planning'!$L$2:$L$201,"&gt;="&amp;$I38)&gt;1,"Chevauchement",IF(AND($M38="",$I38&lt;'Paramètres'!$B$2),"Retard de disponibilité","OK")))))</f>
        <v/>
      </c>
      <c r="U38" s="15" t="n"/>
    </row>
    <row r="39" ht="34" customHeight="1">
      <c r="A39" s="14" t="n"/>
      <c r="B39" s="14" t="n"/>
      <c r="C39" s="14" t="n"/>
      <c r="D39" s="15" t="n"/>
      <c r="E39" s="14" t="n"/>
      <c r="F39" s="14" t="n"/>
      <c r="G39" s="15" t="n"/>
      <c r="H39" s="15" t="n"/>
      <c r="I39" s="27" t="n"/>
      <c r="J39" s="27" t="n"/>
      <c r="K39" s="27" t="n"/>
      <c r="L39" s="27" t="n"/>
      <c r="M39" s="27" t="n"/>
      <c r="N39" s="27" t="n"/>
      <c r="O39" s="15" t="n"/>
      <c r="P39" s="10">
        <f>IF(OR($I39="",$L39=""),"",$L39-$I39+1)</f>
        <v/>
      </c>
      <c r="Q39" s="10">
        <f>IF(OR($I39="",$J39=""),"",$J39-$I39)</f>
        <v/>
      </c>
      <c r="R39" s="10">
        <f>IF($I39="","",IF($M39&lt;&gt;"",MAX(0,$M39-$I39),MAX(0,'Paramètres'!$B$2-$I39)))</f>
        <v/>
      </c>
      <c r="S39" s="19">
        <f>IF($A39="","",IF($N39&lt;&gt;"","Terminé",IF($M39&lt;&gt;"","En place",IF($I39&lt;'Paramètres'!$B$2,"En retard","À venir"))))</f>
        <v/>
      </c>
      <c r="T39" s="19">
        <f>IF($A39="","",IF(OR($B39="",$I39="",$J39="",$K39="",$L39=""),"À compléter",IF(NOT(AND($I39&lt;=$J39,$J39&lt;=$K39,$K39&lt;=$L39)),"Dates incohérentes",IF(COUNTIFS('Planning'!$B$2:$B$201,$B39,'Planning'!$I$2:$I$201,"&lt;="&amp;$L39,'Planning'!$L$2:$L$201,"&gt;="&amp;$I39)&gt;1,"Chevauchement",IF(AND($M39="",$I39&lt;'Paramètres'!$B$2),"Retard de disponibilité","OK")))))</f>
        <v/>
      </c>
      <c r="U39" s="15" t="n"/>
    </row>
    <row r="40" ht="34" customHeight="1">
      <c r="A40" s="14" t="n"/>
      <c r="B40" s="14" t="n"/>
      <c r="C40" s="14" t="n"/>
      <c r="D40" s="15" t="n"/>
      <c r="E40" s="14" t="n"/>
      <c r="F40" s="14" t="n"/>
      <c r="G40" s="15" t="n"/>
      <c r="H40" s="15" t="n"/>
      <c r="I40" s="27" t="n"/>
      <c r="J40" s="27" t="n"/>
      <c r="K40" s="27" t="n"/>
      <c r="L40" s="27" t="n"/>
      <c r="M40" s="27" t="n"/>
      <c r="N40" s="27" t="n"/>
      <c r="O40" s="15" t="n"/>
      <c r="P40" s="17">
        <f>IF(OR($I40="",$L40=""),"",$L40-$I40+1)</f>
        <v/>
      </c>
      <c r="Q40" s="17">
        <f>IF(OR($I40="",$J40=""),"",$J40-$I40)</f>
        <v/>
      </c>
      <c r="R40" s="17">
        <f>IF($I40="","",IF($M40&lt;&gt;"",MAX(0,$M40-$I40),MAX(0,'Paramètres'!$B$2-$I40)))</f>
        <v/>
      </c>
      <c r="S40" s="18">
        <f>IF($A40="","",IF($N40&lt;&gt;"","Terminé",IF($M40&lt;&gt;"","En place",IF($I40&lt;'Paramètres'!$B$2,"En retard","À venir"))))</f>
        <v/>
      </c>
      <c r="T40" s="18">
        <f>IF($A40="","",IF(OR($B40="",$I40="",$J40="",$K40="",$L40=""),"À compléter",IF(NOT(AND($I40&lt;=$J40,$J40&lt;=$K40,$K40&lt;=$L40)),"Dates incohérentes",IF(COUNTIFS('Planning'!$B$2:$B$201,$B40,'Planning'!$I$2:$I$201,"&lt;="&amp;$L40,'Planning'!$L$2:$L$201,"&gt;="&amp;$I40)&gt;1,"Chevauchement",IF(AND($M40="",$I40&lt;'Paramètres'!$B$2),"Retard de disponibilité","OK")))))</f>
        <v/>
      </c>
      <c r="U40" s="15" t="n"/>
    </row>
    <row r="41" ht="34" customHeight="1">
      <c r="A41" s="14" t="n"/>
      <c r="B41" s="14" t="n"/>
      <c r="C41" s="14" t="n"/>
      <c r="D41" s="15" t="n"/>
      <c r="E41" s="14" t="n"/>
      <c r="F41" s="14" t="n"/>
      <c r="G41" s="15" t="n"/>
      <c r="H41" s="15" t="n"/>
      <c r="I41" s="27" t="n"/>
      <c r="J41" s="27" t="n"/>
      <c r="K41" s="27" t="n"/>
      <c r="L41" s="27" t="n"/>
      <c r="M41" s="27" t="n"/>
      <c r="N41" s="27" t="n"/>
      <c r="O41" s="15" t="n"/>
      <c r="P41" s="10">
        <f>IF(OR($I41="",$L41=""),"",$L41-$I41+1)</f>
        <v/>
      </c>
      <c r="Q41" s="10">
        <f>IF(OR($I41="",$J41=""),"",$J41-$I41)</f>
        <v/>
      </c>
      <c r="R41" s="10">
        <f>IF($I41="","",IF($M41&lt;&gt;"",MAX(0,$M41-$I41),MAX(0,'Paramètres'!$B$2-$I41)))</f>
        <v/>
      </c>
      <c r="S41" s="19">
        <f>IF($A41="","",IF($N41&lt;&gt;"","Terminé",IF($M41&lt;&gt;"","En place",IF($I41&lt;'Paramètres'!$B$2,"En retard","À venir"))))</f>
        <v/>
      </c>
      <c r="T41" s="19">
        <f>IF($A41="","",IF(OR($B41="",$I41="",$J41="",$K41="",$L41=""),"À compléter",IF(NOT(AND($I41&lt;=$J41,$J41&lt;=$K41,$K41&lt;=$L41)),"Dates incohérentes",IF(COUNTIFS('Planning'!$B$2:$B$201,$B41,'Planning'!$I$2:$I$201,"&lt;="&amp;$L41,'Planning'!$L$2:$L$201,"&gt;="&amp;$I41)&gt;1,"Chevauchement",IF(AND($M41="",$I41&lt;'Paramètres'!$B$2),"Retard de disponibilité","OK")))))</f>
        <v/>
      </c>
      <c r="U41" s="15" t="n"/>
    </row>
    <row r="42" ht="34" customHeight="1">
      <c r="A42" s="14" t="n"/>
      <c r="B42" s="14" t="n"/>
      <c r="C42" s="14" t="n"/>
      <c r="D42" s="15" t="n"/>
      <c r="E42" s="14" t="n"/>
      <c r="F42" s="14" t="n"/>
      <c r="G42" s="15" t="n"/>
      <c r="H42" s="15" t="n"/>
      <c r="I42" s="27" t="n"/>
      <c r="J42" s="27" t="n"/>
      <c r="K42" s="27" t="n"/>
      <c r="L42" s="27" t="n"/>
      <c r="M42" s="27" t="n"/>
      <c r="N42" s="27" t="n"/>
      <c r="O42" s="15" t="n"/>
      <c r="P42" s="17">
        <f>IF(OR($I42="",$L42=""),"",$L42-$I42+1)</f>
        <v/>
      </c>
      <c r="Q42" s="17">
        <f>IF(OR($I42="",$J42=""),"",$J42-$I42)</f>
        <v/>
      </c>
      <c r="R42" s="17">
        <f>IF($I42="","",IF($M42&lt;&gt;"",MAX(0,$M42-$I42),MAX(0,'Paramètres'!$B$2-$I42)))</f>
        <v/>
      </c>
      <c r="S42" s="18">
        <f>IF($A42="","",IF($N42&lt;&gt;"","Terminé",IF($M42&lt;&gt;"","En place",IF($I42&lt;'Paramètres'!$B$2,"En retard","À venir"))))</f>
        <v/>
      </c>
      <c r="T42" s="18">
        <f>IF($A42="","",IF(OR($B42="",$I42="",$J42="",$K42="",$L42=""),"À compléter",IF(NOT(AND($I42&lt;=$J42,$J42&lt;=$K42,$K42&lt;=$L42)),"Dates incohérentes",IF(COUNTIFS('Planning'!$B$2:$B$201,$B42,'Planning'!$I$2:$I$201,"&lt;="&amp;$L42,'Planning'!$L$2:$L$201,"&gt;="&amp;$I42)&gt;1,"Chevauchement",IF(AND($M42="",$I42&lt;'Paramètres'!$B$2),"Retard de disponibilité","OK")))))</f>
        <v/>
      </c>
      <c r="U42" s="15" t="n"/>
    </row>
    <row r="43" ht="34" customHeight="1">
      <c r="A43" s="14" t="n"/>
      <c r="B43" s="14" t="n"/>
      <c r="C43" s="14" t="n"/>
      <c r="D43" s="15" t="n"/>
      <c r="E43" s="14" t="n"/>
      <c r="F43" s="14" t="n"/>
      <c r="G43" s="15" t="n"/>
      <c r="H43" s="15" t="n"/>
      <c r="I43" s="27" t="n"/>
      <c r="J43" s="27" t="n"/>
      <c r="K43" s="27" t="n"/>
      <c r="L43" s="27" t="n"/>
      <c r="M43" s="27" t="n"/>
      <c r="N43" s="27" t="n"/>
      <c r="O43" s="15" t="n"/>
      <c r="P43" s="10">
        <f>IF(OR($I43="",$L43=""),"",$L43-$I43+1)</f>
        <v/>
      </c>
      <c r="Q43" s="10">
        <f>IF(OR($I43="",$J43=""),"",$J43-$I43)</f>
        <v/>
      </c>
      <c r="R43" s="10">
        <f>IF($I43="","",IF($M43&lt;&gt;"",MAX(0,$M43-$I43),MAX(0,'Paramètres'!$B$2-$I43)))</f>
        <v/>
      </c>
      <c r="S43" s="19">
        <f>IF($A43="","",IF($N43&lt;&gt;"","Terminé",IF($M43&lt;&gt;"","En place",IF($I43&lt;'Paramètres'!$B$2,"En retard","À venir"))))</f>
        <v/>
      </c>
      <c r="T43" s="19">
        <f>IF($A43="","",IF(OR($B43="",$I43="",$J43="",$K43="",$L43=""),"À compléter",IF(NOT(AND($I43&lt;=$J43,$J43&lt;=$K43,$K43&lt;=$L43)),"Dates incohérentes",IF(COUNTIFS('Planning'!$B$2:$B$201,$B43,'Planning'!$I$2:$I$201,"&lt;="&amp;$L43,'Planning'!$L$2:$L$201,"&gt;="&amp;$I43)&gt;1,"Chevauchement",IF(AND($M43="",$I43&lt;'Paramètres'!$B$2),"Retard de disponibilité","OK")))))</f>
        <v/>
      </c>
      <c r="U43" s="15" t="n"/>
    </row>
    <row r="44" ht="34" customHeight="1">
      <c r="A44" s="14" t="n"/>
      <c r="B44" s="14" t="n"/>
      <c r="C44" s="14" t="n"/>
      <c r="D44" s="15" t="n"/>
      <c r="E44" s="14" t="n"/>
      <c r="F44" s="14" t="n"/>
      <c r="G44" s="15" t="n"/>
      <c r="H44" s="15" t="n"/>
      <c r="I44" s="27" t="n"/>
      <c r="J44" s="27" t="n"/>
      <c r="K44" s="27" t="n"/>
      <c r="L44" s="27" t="n"/>
      <c r="M44" s="27" t="n"/>
      <c r="N44" s="27" t="n"/>
      <c r="O44" s="15" t="n"/>
      <c r="P44" s="17">
        <f>IF(OR($I44="",$L44=""),"",$L44-$I44+1)</f>
        <v/>
      </c>
      <c r="Q44" s="17">
        <f>IF(OR($I44="",$J44=""),"",$J44-$I44)</f>
        <v/>
      </c>
      <c r="R44" s="17">
        <f>IF($I44="","",IF($M44&lt;&gt;"",MAX(0,$M44-$I44),MAX(0,'Paramètres'!$B$2-$I44)))</f>
        <v/>
      </c>
      <c r="S44" s="18">
        <f>IF($A44="","",IF($N44&lt;&gt;"","Terminé",IF($M44&lt;&gt;"","En place",IF($I44&lt;'Paramètres'!$B$2,"En retard","À venir"))))</f>
        <v/>
      </c>
      <c r="T44" s="18">
        <f>IF($A44="","",IF(OR($B44="",$I44="",$J44="",$K44="",$L44=""),"À compléter",IF(NOT(AND($I44&lt;=$J44,$J44&lt;=$K44,$K44&lt;=$L44)),"Dates incohérentes",IF(COUNTIFS('Planning'!$B$2:$B$201,$B44,'Planning'!$I$2:$I$201,"&lt;="&amp;$L44,'Planning'!$L$2:$L$201,"&gt;="&amp;$I44)&gt;1,"Chevauchement",IF(AND($M44="",$I44&lt;'Paramètres'!$B$2),"Retard de disponibilité","OK")))))</f>
        <v/>
      </c>
      <c r="U44" s="15" t="n"/>
    </row>
    <row r="45" ht="34" customHeight="1">
      <c r="A45" s="14" t="n"/>
      <c r="B45" s="14" t="n"/>
      <c r="C45" s="14" t="n"/>
      <c r="D45" s="15" t="n"/>
      <c r="E45" s="14" t="n"/>
      <c r="F45" s="14" t="n"/>
      <c r="G45" s="15" t="n"/>
      <c r="H45" s="15" t="n"/>
      <c r="I45" s="27" t="n"/>
      <c r="J45" s="27" t="n"/>
      <c r="K45" s="27" t="n"/>
      <c r="L45" s="27" t="n"/>
      <c r="M45" s="27" t="n"/>
      <c r="N45" s="27" t="n"/>
      <c r="O45" s="15" t="n"/>
      <c r="P45" s="10">
        <f>IF(OR($I45="",$L45=""),"",$L45-$I45+1)</f>
        <v/>
      </c>
      <c r="Q45" s="10">
        <f>IF(OR($I45="",$J45=""),"",$J45-$I45)</f>
        <v/>
      </c>
      <c r="R45" s="10">
        <f>IF($I45="","",IF($M45&lt;&gt;"",MAX(0,$M45-$I45),MAX(0,'Paramètres'!$B$2-$I45)))</f>
        <v/>
      </c>
      <c r="S45" s="19">
        <f>IF($A45="","",IF($N45&lt;&gt;"","Terminé",IF($M45&lt;&gt;"","En place",IF($I45&lt;'Paramètres'!$B$2,"En retard","À venir"))))</f>
        <v/>
      </c>
      <c r="T45" s="19">
        <f>IF($A45="","",IF(OR($B45="",$I45="",$J45="",$K45="",$L45=""),"À compléter",IF(NOT(AND($I45&lt;=$J45,$J45&lt;=$K45,$K45&lt;=$L45)),"Dates incohérentes",IF(COUNTIFS('Planning'!$B$2:$B$201,$B45,'Planning'!$I$2:$I$201,"&lt;="&amp;$L45,'Planning'!$L$2:$L$201,"&gt;="&amp;$I45)&gt;1,"Chevauchement",IF(AND($M45="",$I45&lt;'Paramètres'!$B$2),"Retard de disponibilité","OK")))))</f>
        <v/>
      </c>
      <c r="U45" s="15" t="n"/>
    </row>
    <row r="46" ht="34" customHeight="1">
      <c r="A46" s="14" t="n"/>
      <c r="B46" s="14" t="n"/>
      <c r="C46" s="14" t="n"/>
      <c r="D46" s="15" t="n"/>
      <c r="E46" s="14" t="n"/>
      <c r="F46" s="14" t="n"/>
      <c r="G46" s="15" t="n"/>
      <c r="H46" s="15" t="n"/>
      <c r="I46" s="27" t="n"/>
      <c r="J46" s="27" t="n"/>
      <c r="K46" s="27" t="n"/>
      <c r="L46" s="27" t="n"/>
      <c r="M46" s="27" t="n"/>
      <c r="N46" s="27" t="n"/>
      <c r="O46" s="15" t="n"/>
      <c r="P46" s="17">
        <f>IF(OR($I46="",$L46=""),"",$L46-$I46+1)</f>
        <v/>
      </c>
      <c r="Q46" s="17">
        <f>IF(OR($I46="",$J46=""),"",$J46-$I46)</f>
        <v/>
      </c>
      <c r="R46" s="17">
        <f>IF($I46="","",IF($M46&lt;&gt;"",MAX(0,$M46-$I46),MAX(0,'Paramètres'!$B$2-$I46)))</f>
        <v/>
      </c>
      <c r="S46" s="18">
        <f>IF($A46="","",IF($N46&lt;&gt;"","Terminé",IF($M46&lt;&gt;"","En place",IF($I46&lt;'Paramètres'!$B$2,"En retard","À venir"))))</f>
        <v/>
      </c>
      <c r="T46" s="18">
        <f>IF($A46="","",IF(OR($B46="",$I46="",$J46="",$K46="",$L46=""),"À compléter",IF(NOT(AND($I46&lt;=$J46,$J46&lt;=$K46,$K46&lt;=$L46)),"Dates incohérentes",IF(COUNTIFS('Planning'!$B$2:$B$201,$B46,'Planning'!$I$2:$I$201,"&lt;="&amp;$L46,'Planning'!$L$2:$L$201,"&gt;="&amp;$I46)&gt;1,"Chevauchement",IF(AND($M46="",$I46&lt;'Paramètres'!$B$2),"Retard de disponibilité","OK")))))</f>
        <v/>
      </c>
      <c r="U46" s="15" t="n"/>
    </row>
    <row r="47" ht="34" customHeight="1">
      <c r="A47" s="14" t="n"/>
      <c r="B47" s="14" t="n"/>
      <c r="C47" s="14" t="n"/>
      <c r="D47" s="15" t="n"/>
      <c r="E47" s="14" t="n"/>
      <c r="F47" s="14" t="n"/>
      <c r="G47" s="15" t="n"/>
      <c r="H47" s="15" t="n"/>
      <c r="I47" s="27" t="n"/>
      <c r="J47" s="27" t="n"/>
      <c r="K47" s="27" t="n"/>
      <c r="L47" s="27" t="n"/>
      <c r="M47" s="27" t="n"/>
      <c r="N47" s="27" t="n"/>
      <c r="O47" s="15" t="n"/>
      <c r="P47" s="10">
        <f>IF(OR($I47="",$L47=""),"",$L47-$I47+1)</f>
        <v/>
      </c>
      <c r="Q47" s="10">
        <f>IF(OR($I47="",$J47=""),"",$J47-$I47)</f>
        <v/>
      </c>
      <c r="R47" s="10">
        <f>IF($I47="","",IF($M47&lt;&gt;"",MAX(0,$M47-$I47),MAX(0,'Paramètres'!$B$2-$I47)))</f>
        <v/>
      </c>
      <c r="S47" s="19">
        <f>IF($A47="","",IF($N47&lt;&gt;"","Terminé",IF($M47&lt;&gt;"","En place",IF($I47&lt;'Paramètres'!$B$2,"En retard","À venir"))))</f>
        <v/>
      </c>
      <c r="T47" s="19">
        <f>IF($A47="","",IF(OR($B47="",$I47="",$J47="",$K47="",$L47=""),"À compléter",IF(NOT(AND($I47&lt;=$J47,$J47&lt;=$K47,$K47&lt;=$L47)),"Dates incohérentes",IF(COUNTIFS('Planning'!$B$2:$B$201,$B47,'Planning'!$I$2:$I$201,"&lt;="&amp;$L47,'Planning'!$L$2:$L$201,"&gt;="&amp;$I47)&gt;1,"Chevauchement",IF(AND($M47="",$I47&lt;'Paramètres'!$B$2),"Retard de disponibilité","OK")))))</f>
        <v/>
      </c>
      <c r="U47" s="15" t="n"/>
    </row>
    <row r="48" ht="34" customHeight="1">
      <c r="A48" s="14" t="n"/>
      <c r="B48" s="14" t="n"/>
      <c r="C48" s="14" t="n"/>
      <c r="D48" s="15" t="n"/>
      <c r="E48" s="14" t="n"/>
      <c r="F48" s="14" t="n"/>
      <c r="G48" s="15" t="n"/>
      <c r="H48" s="15" t="n"/>
      <c r="I48" s="27" t="n"/>
      <c r="J48" s="27" t="n"/>
      <c r="K48" s="27" t="n"/>
      <c r="L48" s="27" t="n"/>
      <c r="M48" s="27" t="n"/>
      <c r="N48" s="27" t="n"/>
      <c r="O48" s="15" t="n"/>
      <c r="P48" s="17">
        <f>IF(OR($I48="",$L48=""),"",$L48-$I48+1)</f>
        <v/>
      </c>
      <c r="Q48" s="17">
        <f>IF(OR($I48="",$J48=""),"",$J48-$I48)</f>
        <v/>
      </c>
      <c r="R48" s="17">
        <f>IF($I48="","",IF($M48&lt;&gt;"",MAX(0,$M48-$I48),MAX(0,'Paramètres'!$B$2-$I48)))</f>
        <v/>
      </c>
      <c r="S48" s="18">
        <f>IF($A48="","",IF($N48&lt;&gt;"","Terminé",IF($M48&lt;&gt;"","En place",IF($I48&lt;'Paramètres'!$B$2,"En retard","À venir"))))</f>
        <v/>
      </c>
      <c r="T48" s="18">
        <f>IF($A48="","",IF(OR($B48="",$I48="",$J48="",$K48="",$L48=""),"À compléter",IF(NOT(AND($I48&lt;=$J48,$J48&lt;=$K48,$K48&lt;=$L48)),"Dates incohérentes",IF(COUNTIFS('Planning'!$B$2:$B$201,$B48,'Planning'!$I$2:$I$201,"&lt;="&amp;$L48,'Planning'!$L$2:$L$201,"&gt;="&amp;$I48)&gt;1,"Chevauchement",IF(AND($M48="",$I48&lt;'Paramètres'!$B$2),"Retard de disponibilité","OK")))))</f>
        <v/>
      </c>
      <c r="U48" s="15" t="n"/>
    </row>
    <row r="49" ht="34" customHeight="1">
      <c r="A49" s="14" t="n"/>
      <c r="B49" s="14" t="n"/>
      <c r="C49" s="14" t="n"/>
      <c r="D49" s="15" t="n"/>
      <c r="E49" s="14" t="n"/>
      <c r="F49" s="14" t="n"/>
      <c r="G49" s="15" t="n"/>
      <c r="H49" s="15" t="n"/>
      <c r="I49" s="27" t="n"/>
      <c r="J49" s="27" t="n"/>
      <c r="K49" s="27" t="n"/>
      <c r="L49" s="27" t="n"/>
      <c r="M49" s="27" t="n"/>
      <c r="N49" s="27" t="n"/>
      <c r="O49" s="15" t="n"/>
      <c r="P49" s="10">
        <f>IF(OR($I49="",$L49=""),"",$L49-$I49+1)</f>
        <v/>
      </c>
      <c r="Q49" s="10">
        <f>IF(OR($I49="",$J49=""),"",$J49-$I49)</f>
        <v/>
      </c>
      <c r="R49" s="10">
        <f>IF($I49="","",IF($M49&lt;&gt;"",MAX(0,$M49-$I49),MAX(0,'Paramètres'!$B$2-$I49)))</f>
        <v/>
      </c>
      <c r="S49" s="19">
        <f>IF($A49="","",IF($N49&lt;&gt;"","Terminé",IF($M49&lt;&gt;"","En place",IF($I49&lt;'Paramètres'!$B$2,"En retard","À venir"))))</f>
        <v/>
      </c>
      <c r="T49" s="19">
        <f>IF($A49="","",IF(OR($B49="",$I49="",$J49="",$K49="",$L49=""),"À compléter",IF(NOT(AND($I49&lt;=$J49,$J49&lt;=$K49,$K49&lt;=$L49)),"Dates incohérentes",IF(COUNTIFS('Planning'!$B$2:$B$201,$B49,'Planning'!$I$2:$I$201,"&lt;="&amp;$L49,'Planning'!$L$2:$L$201,"&gt;="&amp;$I49)&gt;1,"Chevauchement",IF(AND($M49="",$I49&lt;'Paramètres'!$B$2),"Retard de disponibilité","OK")))))</f>
        <v/>
      </c>
      <c r="U49" s="15" t="n"/>
    </row>
    <row r="50" ht="34" customHeight="1">
      <c r="A50" s="14" t="n"/>
      <c r="B50" s="14" t="n"/>
      <c r="C50" s="14" t="n"/>
      <c r="D50" s="15" t="n"/>
      <c r="E50" s="14" t="n"/>
      <c r="F50" s="14" t="n"/>
      <c r="G50" s="15" t="n"/>
      <c r="H50" s="15" t="n"/>
      <c r="I50" s="27" t="n"/>
      <c r="J50" s="27" t="n"/>
      <c r="K50" s="27" t="n"/>
      <c r="L50" s="27" t="n"/>
      <c r="M50" s="27" t="n"/>
      <c r="N50" s="27" t="n"/>
      <c r="O50" s="15" t="n"/>
      <c r="P50" s="17">
        <f>IF(OR($I50="",$L50=""),"",$L50-$I50+1)</f>
        <v/>
      </c>
      <c r="Q50" s="17">
        <f>IF(OR($I50="",$J50=""),"",$J50-$I50)</f>
        <v/>
      </c>
      <c r="R50" s="17">
        <f>IF($I50="","",IF($M50&lt;&gt;"",MAX(0,$M50-$I50),MAX(0,'Paramètres'!$B$2-$I50)))</f>
        <v/>
      </c>
      <c r="S50" s="18">
        <f>IF($A50="","",IF($N50&lt;&gt;"","Terminé",IF($M50&lt;&gt;"","En place",IF($I50&lt;'Paramètres'!$B$2,"En retard","À venir"))))</f>
        <v/>
      </c>
      <c r="T50" s="18">
        <f>IF($A50="","",IF(OR($B50="",$I50="",$J50="",$K50="",$L50=""),"À compléter",IF(NOT(AND($I50&lt;=$J50,$J50&lt;=$K50,$K50&lt;=$L50)),"Dates incohérentes",IF(COUNTIFS('Planning'!$B$2:$B$201,$B50,'Planning'!$I$2:$I$201,"&lt;="&amp;$L50,'Planning'!$L$2:$L$201,"&gt;="&amp;$I50)&gt;1,"Chevauchement",IF(AND($M50="",$I50&lt;'Paramètres'!$B$2),"Retard de disponibilité","OK")))))</f>
        <v/>
      </c>
      <c r="U50" s="15" t="n"/>
    </row>
    <row r="51" ht="34" customHeight="1">
      <c r="A51" s="14" t="n"/>
      <c r="B51" s="14" t="n"/>
      <c r="C51" s="14" t="n"/>
      <c r="D51" s="15" t="n"/>
      <c r="E51" s="14" t="n"/>
      <c r="F51" s="14" t="n"/>
      <c r="G51" s="15" t="n"/>
      <c r="H51" s="15" t="n"/>
      <c r="I51" s="27" t="n"/>
      <c r="J51" s="27" t="n"/>
      <c r="K51" s="27" t="n"/>
      <c r="L51" s="27" t="n"/>
      <c r="M51" s="27" t="n"/>
      <c r="N51" s="27" t="n"/>
      <c r="O51" s="15" t="n"/>
      <c r="P51" s="10">
        <f>IF(OR($I51="",$L51=""),"",$L51-$I51+1)</f>
        <v/>
      </c>
      <c r="Q51" s="10">
        <f>IF(OR($I51="",$J51=""),"",$J51-$I51)</f>
        <v/>
      </c>
      <c r="R51" s="10">
        <f>IF($I51="","",IF($M51&lt;&gt;"",MAX(0,$M51-$I51),MAX(0,'Paramètres'!$B$2-$I51)))</f>
        <v/>
      </c>
      <c r="S51" s="19">
        <f>IF($A51="","",IF($N51&lt;&gt;"","Terminé",IF($M51&lt;&gt;"","En place",IF($I51&lt;'Paramètres'!$B$2,"En retard","À venir"))))</f>
        <v/>
      </c>
      <c r="T51" s="19">
        <f>IF($A51="","",IF(OR($B51="",$I51="",$J51="",$K51="",$L51=""),"À compléter",IF(NOT(AND($I51&lt;=$J51,$J51&lt;=$K51,$K51&lt;=$L51)),"Dates incohérentes",IF(COUNTIFS('Planning'!$B$2:$B$201,$B51,'Planning'!$I$2:$I$201,"&lt;="&amp;$L51,'Planning'!$L$2:$L$201,"&gt;="&amp;$I51)&gt;1,"Chevauchement",IF(AND($M51="",$I51&lt;'Paramètres'!$B$2),"Retard de disponibilité","OK")))))</f>
        <v/>
      </c>
      <c r="U51" s="15" t="n"/>
    </row>
    <row r="52" ht="34" customHeight="1">
      <c r="A52" s="14" t="n"/>
      <c r="B52" s="14" t="n"/>
      <c r="C52" s="14" t="n"/>
      <c r="D52" s="15" t="n"/>
      <c r="E52" s="14" t="n"/>
      <c r="F52" s="14" t="n"/>
      <c r="G52" s="15" t="n"/>
      <c r="H52" s="15" t="n"/>
      <c r="I52" s="27" t="n"/>
      <c r="J52" s="27" t="n"/>
      <c r="K52" s="27" t="n"/>
      <c r="L52" s="27" t="n"/>
      <c r="M52" s="27" t="n"/>
      <c r="N52" s="27" t="n"/>
      <c r="O52" s="15" t="n"/>
      <c r="P52" s="17">
        <f>IF(OR($I52="",$L52=""),"",$L52-$I52+1)</f>
        <v/>
      </c>
      <c r="Q52" s="17">
        <f>IF(OR($I52="",$J52=""),"",$J52-$I52)</f>
        <v/>
      </c>
      <c r="R52" s="17">
        <f>IF($I52="","",IF($M52&lt;&gt;"",MAX(0,$M52-$I52),MAX(0,'Paramètres'!$B$2-$I52)))</f>
        <v/>
      </c>
      <c r="S52" s="18">
        <f>IF($A52="","",IF($N52&lt;&gt;"","Terminé",IF($M52&lt;&gt;"","En place",IF($I52&lt;'Paramètres'!$B$2,"En retard","À venir"))))</f>
        <v/>
      </c>
      <c r="T52" s="18">
        <f>IF($A52="","",IF(OR($B52="",$I52="",$J52="",$K52="",$L52=""),"À compléter",IF(NOT(AND($I52&lt;=$J52,$J52&lt;=$K52,$K52&lt;=$L52)),"Dates incohérentes",IF(COUNTIFS('Planning'!$B$2:$B$201,$B52,'Planning'!$I$2:$I$201,"&lt;="&amp;$L52,'Planning'!$L$2:$L$201,"&gt;="&amp;$I52)&gt;1,"Chevauchement",IF(AND($M52="",$I52&lt;'Paramètres'!$B$2),"Retard de disponibilité","OK")))))</f>
        <v/>
      </c>
      <c r="U52" s="15" t="n"/>
    </row>
    <row r="53" ht="34" customHeight="1">
      <c r="A53" s="14" t="n"/>
      <c r="B53" s="14" t="n"/>
      <c r="C53" s="14" t="n"/>
      <c r="D53" s="15" t="n"/>
      <c r="E53" s="14" t="n"/>
      <c r="F53" s="14" t="n"/>
      <c r="G53" s="15" t="n"/>
      <c r="H53" s="15" t="n"/>
      <c r="I53" s="27" t="n"/>
      <c r="J53" s="27" t="n"/>
      <c r="K53" s="27" t="n"/>
      <c r="L53" s="27" t="n"/>
      <c r="M53" s="27" t="n"/>
      <c r="N53" s="27" t="n"/>
      <c r="O53" s="15" t="n"/>
      <c r="P53" s="10">
        <f>IF(OR($I53="",$L53=""),"",$L53-$I53+1)</f>
        <v/>
      </c>
      <c r="Q53" s="10">
        <f>IF(OR($I53="",$J53=""),"",$J53-$I53)</f>
        <v/>
      </c>
      <c r="R53" s="10">
        <f>IF($I53="","",IF($M53&lt;&gt;"",MAX(0,$M53-$I53),MAX(0,'Paramètres'!$B$2-$I53)))</f>
        <v/>
      </c>
      <c r="S53" s="19">
        <f>IF($A53="","",IF($N53&lt;&gt;"","Terminé",IF($M53&lt;&gt;"","En place",IF($I53&lt;'Paramètres'!$B$2,"En retard","À venir"))))</f>
        <v/>
      </c>
      <c r="T53" s="19">
        <f>IF($A53="","",IF(OR($B53="",$I53="",$J53="",$K53="",$L53=""),"À compléter",IF(NOT(AND($I53&lt;=$J53,$J53&lt;=$K53,$K53&lt;=$L53)),"Dates incohérentes",IF(COUNTIFS('Planning'!$B$2:$B$201,$B53,'Planning'!$I$2:$I$201,"&lt;="&amp;$L53,'Planning'!$L$2:$L$201,"&gt;="&amp;$I53)&gt;1,"Chevauchement",IF(AND($M53="",$I53&lt;'Paramètres'!$B$2),"Retard de disponibilité","OK")))))</f>
        <v/>
      </c>
      <c r="U53" s="15" t="n"/>
    </row>
    <row r="54" ht="34" customHeight="1">
      <c r="A54" s="14" t="n"/>
      <c r="B54" s="14" t="n"/>
      <c r="C54" s="14" t="n"/>
      <c r="D54" s="15" t="n"/>
      <c r="E54" s="14" t="n"/>
      <c r="F54" s="14" t="n"/>
      <c r="G54" s="15" t="n"/>
      <c r="H54" s="15" t="n"/>
      <c r="I54" s="27" t="n"/>
      <c r="J54" s="27" t="n"/>
      <c r="K54" s="27" t="n"/>
      <c r="L54" s="27" t="n"/>
      <c r="M54" s="27" t="n"/>
      <c r="N54" s="27" t="n"/>
      <c r="O54" s="15" t="n"/>
      <c r="P54" s="17">
        <f>IF(OR($I54="",$L54=""),"",$L54-$I54+1)</f>
        <v/>
      </c>
      <c r="Q54" s="17">
        <f>IF(OR($I54="",$J54=""),"",$J54-$I54)</f>
        <v/>
      </c>
      <c r="R54" s="17">
        <f>IF($I54="","",IF($M54&lt;&gt;"",MAX(0,$M54-$I54),MAX(0,'Paramètres'!$B$2-$I54)))</f>
        <v/>
      </c>
      <c r="S54" s="18">
        <f>IF($A54="","",IF($N54&lt;&gt;"","Terminé",IF($M54&lt;&gt;"","En place",IF($I54&lt;'Paramètres'!$B$2,"En retard","À venir"))))</f>
        <v/>
      </c>
      <c r="T54" s="18">
        <f>IF($A54="","",IF(OR($B54="",$I54="",$J54="",$K54="",$L54=""),"À compléter",IF(NOT(AND($I54&lt;=$J54,$J54&lt;=$K54,$K54&lt;=$L54)),"Dates incohérentes",IF(COUNTIFS('Planning'!$B$2:$B$201,$B54,'Planning'!$I$2:$I$201,"&lt;="&amp;$L54,'Planning'!$L$2:$L$201,"&gt;="&amp;$I54)&gt;1,"Chevauchement",IF(AND($M54="",$I54&lt;'Paramètres'!$B$2),"Retard de disponibilité","OK")))))</f>
        <v/>
      </c>
      <c r="U54" s="15" t="n"/>
    </row>
    <row r="55" ht="34" customHeight="1">
      <c r="A55" s="14" t="n"/>
      <c r="B55" s="14" t="n"/>
      <c r="C55" s="14" t="n"/>
      <c r="D55" s="15" t="n"/>
      <c r="E55" s="14" t="n"/>
      <c r="F55" s="14" t="n"/>
      <c r="G55" s="15" t="n"/>
      <c r="H55" s="15" t="n"/>
      <c r="I55" s="27" t="n"/>
      <c r="J55" s="27" t="n"/>
      <c r="K55" s="27" t="n"/>
      <c r="L55" s="27" t="n"/>
      <c r="M55" s="27" t="n"/>
      <c r="N55" s="27" t="n"/>
      <c r="O55" s="15" t="n"/>
      <c r="P55" s="10">
        <f>IF(OR($I55="",$L55=""),"",$L55-$I55+1)</f>
        <v/>
      </c>
      <c r="Q55" s="10">
        <f>IF(OR($I55="",$J55=""),"",$J55-$I55)</f>
        <v/>
      </c>
      <c r="R55" s="10">
        <f>IF($I55="","",IF($M55&lt;&gt;"",MAX(0,$M55-$I55),MAX(0,'Paramètres'!$B$2-$I55)))</f>
        <v/>
      </c>
      <c r="S55" s="19">
        <f>IF($A55="","",IF($N55&lt;&gt;"","Terminé",IF($M55&lt;&gt;"","En place",IF($I55&lt;'Paramètres'!$B$2,"En retard","À venir"))))</f>
        <v/>
      </c>
      <c r="T55" s="19">
        <f>IF($A55="","",IF(OR($B55="",$I55="",$J55="",$K55="",$L55=""),"À compléter",IF(NOT(AND($I55&lt;=$J55,$J55&lt;=$K55,$K55&lt;=$L55)),"Dates incohérentes",IF(COUNTIFS('Planning'!$B$2:$B$201,$B55,'Planning'!$I$2:$I$201,"&lt;="&amp;$L55,'Planning'!$L$2:$L$201,"&gt;="&amp;$I55)&gt;1,"Chevauchement",IF(AND($M55="",$I55&lt;'Paramètres'!$B$2),"Retard de disponibilité","OK")))))</f>
        <v/>
      </c>
      <c r="U55" s="15" t="n"/>
    </row>
    <row r="56" ht="34" customHeight="1">
      <c r="A56" s="14" t="n"/>
      <c r="B56" s="14" t="n"/>
      <c r="C56" s="14" t="n"/>
      <c r="D56" s="15" t="n"/>
      <c r="E56" s="14" t="n"/>
      <c r="F56" s="14" t="n"/>
      <c r="G56" s="15" t="n"/>
      <c r="H56" s="15" t="n"/>
      <c r="I56" s="27" t="n"/>
      <c r="J56" s="27" t="n"/>
      <c r="K56" s="27" t="n"/>
      <c r="L56" s="27" t="n"/>
      <c r="M56" s="27" t="n"/>
      <c r="N56" s="27" t="n"/>
      <c r="O56" s="15" t="n"/>
      <c r="P56" s="17">
        <f>IF(OR($I56="",$L56=""),"",$L56-$I56+1)</f>
        <v/>
      </c>
      <c r="Q56" s="17">
        <f>IF(OR($I56="",$J56=""),"",$J56-$I56)</f>
        <v/>
      </c>
      <c r="R56" s="17">
        <f>IF($I56="","",IF($M56&lt;&gt;"",MAX(0,$M56-$I56),MAX(0,'Paramètres'!$B$2-$I56)))</f>
        <v/>
      </c>
      <c r="S56" s="18">
        <f>IF($A56="","",IF($N56&lt;&gt;"","Terminé",IF($M56&lt;&gt;"","En place",IF($I56&lt;'Paramètres'!$B$2,"En retard","À venir"))))</f>
        <v/>
      </c>
      <c r="T56" s="18">
        <f>IF($A56="","",IF(OR($B56="",$I56="",$J56="",$K56="",$L56=""),"À compléter",IF(NOT(AND($I56&lt;=$J56,$J56&lt;=$K56,$K56&lt;=$L56)),"Dates incohérentes",IF(COUNTIFS('Planning'!$B$2:$B$201,$B56,'Planning'!$I$2:$I$201,"&lt;="&amp;$L56,'Planning'!$L$2:$L$201,"&gt;="&amp;$I56)&gt;1,"Chevauchement",IF(AND($M56="",$I56&lt;'Paramètres'!$B$2),"Retard de disponibilité","OK")))))</f>
        <v/>
      </c>
      <c r="U56" s="15" t="n"/>
    </row>
    <row r="57" ht="34" customHeight="1">
      <c r="A57" s="14" t="n"/>
      <c r="B57" s="14" t="n"/>
      <c r="C57" s="14" t="n"/>
      <c r="D57" s="15" t="n"/>
      <c r="E57" s="14" t="n"/>
      <c r="F57" s="14" t="n"/>
      <c r="G57" s="15" t="n"/>
      <c r="H57" s="15" t="n"/>
      <c r="I57" s="27" t="n"/>
      <c r="J57" s="27" t="n"/>
      <c r="K57" s="27" t="n"/>
      <c r="L57" s="27" t="n"/>
      <c r="M57" s="27" t="n"/>
      <c r="N57" s="27" t="n"/>
      <c r="O57" s="15" t="n"/>
      <c r="P57" s="10">
        <f>IF(OR($I57="",$L57=""),"",$L57-$I57+1)</f>
        <v/>
      </c>
      <c r="Q57" s="10">
        <f>IF(OR($I57="",$J57=""),"",$J57-$I57)</f>
        <v/>
      </c>
      <c r="R57" s="10">
        <f>IF($I57="","",IF($M57&lt;&gt;"",MAX(0,$M57-$I57),MAX(0,'Paramètres'!$B$2-$I57)))</f>
        <v/>
      </c>
      <c r="S57" s="19">
        <f>IF($A57="","",IF($N57&lt;&gt;"","Terminé",IF($M57&lt;&gt;"","En place",IF($I57&lt;'Paramètres'!$B$2,"En retard","À venir"))))</f>
        <v/>
      </c>
      <c r="T57" s="19">
        <f>IF($A57="","",IF(OR($B57="",$I57="",$J57="",$K57="",$L57=""),"À compléter",IF(NOT(AND($I57&lt;=$J57,$J57&lt;=$K57,$K57&lt;=$L57)),"Dates incohérentes",IF(COUNTIFS('Planning'!$B$2:$B$201,$B57,'Planning'!$I$2:$I$201,"&lt;="&amp;$L57,'Planning'!$L$2:$L$201,"&gt;="&amp;$I57)&gt;1,"Chevauchement",IF(AND($M57="",$I57&lt;'Paramètres'!$B$2),"Retard de disponibilité","OK")))))</f>
        <v/>
      </c>
      <c r="U57" s="15" t="n"/>
    </row>
    <row r="58" ht="34" customHeight="1">
      <c r="A58" s="14" t="n"/>
      <c r="B58" s="14" t="n"/>
      <c r="C58" s="14" t="n"/>
      <c r="D58" s="15" t="n"/>
      <c r="E58" s="14" t="n"/>
      <c r="F58" s="14" t="n"/>
      <c r="G58" s="15" t="n"/>
      <c r="H58" s="15" t="n"/>
      <c r="I58" s="27" t="n"/>
      <c r="J58" s="27" t="n"/>
      <c r="K58" s="27" t="n"/>
      <c r="L58" s="27" t="n"/>
      <c r="M58" s="27" t="n"/>
      <c r="N58" s="27" t="n"/>
      <c r="O58" s="15" t="n"/>
      <c r="P58" s="17">
        <f>IF(OR($I58="",$L58=""),"",$L58-$I58+1)</f>
        <v/>
      </c>
      <c r="Q58" s="17">
        <f>IF(OR($I58="",$J58=""),"",$J58-$I58)</f>
        <v/>
      </c>
      <c r="R58" s="17">
        <f>IF($I58="","",IF($M58&lt;&gt;"",MAX(0,$M58-$I58),MAX(0,'Paramètres'!$B$2-$I58)))</f>
        <v/>
      </c>
      <c r="S58" s="18">
        <f>IF($A58="","",IF($N58&lt;&gt;"","Terminé",IF($M58&lt;&gt;"","En place",IF($I58&lt;'Paramètres'!$B$2,"En retard","À venir"))))</f>
        <v/>
      </c>
      <c r="T58" s="18">
        <f>IF($A58="","",IF(OR($B58="",$I58="",$J58="",$K58="",$L58=""),"À compléter",IF(NOT(AND($I58&lt;=$J58,$J58&lt;=$K58,$K58&lt;=$L58)),"Dates incohérentes",IF(COUNTIFS('Planning'!$B$2:$B$201,$B58,'Planning'!$I$2:$I$201,"&lt;="&amp;$L58,'Planning'!$L$2:$L$201,"&gt;="&amp;$I58)&gt;1,"Chevauchement",IF(AND($M58="",$I58&lt;'Paramètres'!$B$2),"Retard de disponibilité","OK")))))</f>
        <v/>
      </c>
      <c r="U58" s="15" t="n"/>
    </row>
    <row r="59" ht="34" customHeight="1">
      <c r="A59" s="14" t="n"/>
      <c r="B59" s="14" t="n"/>
      <c r="C59" s="14" t="n"/>
      <c r="D59" s="15" t="n"/>
      <c r="E59" s="14" t="n"/>
      <c r="F59" s="14" t="n"/>
      <c r="G59" s="15" t="n"/>
      <c r="H59" s="15" t="n"/>
      <c r="I59" s="27" t="n"/>
      <c r="J59" s="27" t="n"/>
      <c r="K59" s="27" t="n"/>
      <c r="L59" s="27" t="n"/>
      <c r="M59" s="27" t="n"/>
      <c r="N59" s="27" t="n"/>
      <c r="O59" s="15" t="n"/>
      <c r="P59" s="10">
        <f>IF(OR($I59="",$L59=""),"",$L59-$I59+1)</f>
        <v/>
      </c>
      <c r="Q59" s="10">
        <f>IF(OR($I59="",$J59=""),"",$J59-$I59)</f>
        <v/>
      </c>
      <c r="R59" s="10">
        <f>IF($I59="","",IF($M59&lt;&gt;"",MAX(0,$M59-$I59),MAX(0,'Paramètres'!$B$2-$I59)))</f>
        <v/>
      </c>
      <c r="S59" s="19">
        <f>IF($A59="","",IF($N59&lt;&gt;"","Terminé",IF($M59&lt;&gt;"","En place",IF($I59&lt;'Paramètres'!$B$2,"En retard","À venir"))))</f>
        <v/>
      </c>
      <c r="T59" s="19">
        <f>IF($A59="","",IF(OR($B59="",$I59="",$J59="",$K59="",$L59=""),"À compléter",IF(NOT(AND($I59&lt;=$J59,$J59&lt;=$K59,$K59&lt;=$L59)),"Dates incohérentes",IF(COUNTIFS('Planning'!$B$2:$B$201,$B59,'Planning'!$I$2:$I$201,"&lt;="&amp;$L59,'Planning'!$L$2:$L$201,"&gt;="&amp;$I59)&gt;1,"Chevauchement",IF(AND($M59="",$I59&lt;'Paramètres'!$B$2),"Retard de disponibilité","OK")))))</f>
        <v/>
      </c>
      <c r="U59" s="15" t="n"/>
    </row>
    <row r="60" ht="34" customHeight="1">
      <c r="A60" s="14" t="n"/>
      <c r="B60" s="14" t="n"/>
      <c r="C60" s="14" t="n"/>
      <c r="D60" s="15" t="n"/>
      <c r="E60" s="14" t="n"/>
      <c r="F60" s="14" t="n"/>
      <c r="G60" s="15" t="n"/>
      <c r="H60" s="15" t="n"/>
      <c r="I60" s="27" t="n"/>
      <c r="J60" s="27" t="n"/>
      <c r="K60" s="27" t="n"/>
      <c r="L60" s="27" t="n"/>
      <c r="M60" s="27" t="n"/>
      <c r="N60" s="27" t="n"/>
      <c r="O60" s="15" t="n"/>
      <c r="P60" s="17">
        <f>IF(OR($I60="",$L60=""),"",$L60-$I60+1)</f>
        <v/>
      </c>
      <c r="Q60" s="17">
        <f>IF(OR($I60="",$J60=""),"",$J60-$I60)</f>
        <v/>
      </c>
      <c r="R60" s="17">
        <f>IF($I60="","",IF($M60&lt;&gt;"",MAX(0,$M60-$I60),MAX(0,'Paramètres'!$B$2-$I60)))</f>
        <v/>
      </c>
      <c r="S60" s="18">
        <f>IF($A60="","",IF($N60&lt;&gt;"","Terminé",IF($M60&lt;&gt;"","En place",IF($I60&lt;'Paramètres'!$B$2,"En retard","À venir"))))</f>
        <v/>
      </c>
      <c r="T60" s="18">
        <f>IF($A60="","",IF(OR($B60="",$I60="",$J60="",$K60="",$L60=""),"À compléter",IF(NOT(AND($I60&lt;=$J60,$J60&lt;=$K60,$K60&lt;=$L60)),"Dates incohérentes",IF(COUNTIFS('Planning'!$B$2:$B$201,$B60,'Planning'!$I$2:$I$201,"&lt;="&amp;$L60,'Planning'!$L$2:$L$201,"&gt;="&amp;$I60)&gt;1,"Chevauchement",IF(AND($M60="",$I60&lt;'Paramètres'!$B$2),"Retard de disponibilité","OK")))))</f>
        <v/>
      </c>
      <c r="U60" s="15" t="n"/>
    </row>
    <row r="61" ht="34" customHeight="1">
      <c r="A61" s="14" t="n"/>
      <c r="B61" s="14" t="n"/>
      <c r="C61" s="14" t="n"/>
      <c r="D61" s="15" t="n"/>
      <c r="E61" s="14" t="n"/>
      <c r="F61" s="14" t="n"/>
      <c r="G61" s="15" t="n"/>
      <c r="H61" s="15" t="n"/>
      <c r="I61" s="27" t="n"/>
      <c r="J61" s="27" t="n"/>
      <c r="K61" s="27" t="n"/>
      <c r="L61" s="27" t="n"/>
      <c r="M61" s="27" t="n"/>
      <c r="N61" s="27" t="n"/>
      <c r="O61" s="15" t="n"/>
      <c r="P61" s="10">
        <f>IF(OR($I61="",$L61=""),"",$L61-$I61+1)</f>
        <v/>
      </c>
      <c r="Q61" s="10">
        <f>IF(OR($I61="",$J61=""),"",$J61-$I61)</f>
        <v/>
      </c>
      <c r="R61" s="10">
        <f>IF($I61="","",IF($M61&lt;&gt;"",MAX(0,$M61-$I61),MAX(0,'Paramètres'!$B$2-$I61)))</f>
        <v/>
      </c>
      <c r="S61" s="19">
        <f>IF($A61="","",IF($N61&lt;&gt;"","Terminé",IF($M61&lt;&gt;"","En place",IF($I61&lt;'Paramètres'!$B$2,"En retard","À venir"))))</f>
        <v/>
      </c>
      <c r="T61" s="19">
        <f>IF($A61="","",IF(OR($B61="",$I61="",$J61="",$K61="",$L61=""),"À compléter",IF(NOT(AND($I61&lt;=$J61,$J61&lt;=$K61,$K61&lt;=$L61)),"Dates incohérentes",IF(COUNTIFS('Planning'!$B$2:$B$201,$B61,'Planning'!$I$2:$I$201,"&lt;="&amp;$L61,'Planning'!$L$2:$L$201,"&gt;="&amp;$I61)&gt;1,"Chevauchement",IF(AND($M61="",$I61&lt;'Paramètres'!$B$2),"Retard de disponibilité","OK")))))</f>
        <v/>
      </c>
      <c r="U61" s="15" t="n"/>
    </row>
    <row r="62" ht="34" customHeight="1">
      <c r="A62" s="14" t="n"/>
      <c r="B62" s="14" t="n"/>
      <c r="C62" s="14" t="n"/>
      <c r="D62" s="15" t="n"/>
      <c r="E62" s="14" t="n"/>
      <c r="F62" s="14" t="n"/>
      <c r="G62" s="15" t="n"/>
      <c r="H62" s="15" t="n"/>
      <c r="I62" s="27" t="n"/>
      <c r="J62" s="27" t="n"/>
      <c r="K62" s="27" t="n"/>
      <c r="L62" s="27" t="n"/>
      <c r="M62" s="27" t="n"/>
      <c r="N62" s="27" t="n"/>
      <c r="O62" s="15" t="n"/>
      <c r="P62" s="17">
        <f>IF(OR($I62="",$L62=""),"",$L62-$I62+1)</f>
        <v/>
      </c>
      <c r="Q62" s="17">
        <f>IF(OR($I62="",$J62=""),"",$J62-$I62)</f>
        <v/>
      </c>
      <c r="R62" s="17">
        <f>IF($I62="","",IF($M62&lt;&gt;"",MAX(0,$M62-$I62),MAX(0,'Paramètres'!$B$2-$I62)))</f>
        <v/>
      </c>
      <c r="S62" s="18">
        <f>IF($A62="","",IF($N62&lt;&gt;"","Terminé",IF($M62&lt;&gt;"","En place",IF($I62&lt;'Paramètres'!$B$2,"En retard","À venir"))))</f>
        <v/>
      </c>
      <c r="T62" s="18">
        <f>IF($A62="","",IF(OR($B62="",$I62="",$J62="",$K62="",$L62=""),"À compléter",IF(NOT(AND($I62&lt;=$J62,$J62&lt;=$K62,$K62&lt;=$L62)),"Dates incohérentes",IF(COUNTIFS('Planning'!$B$2:$B$201,$B62,'Planning'!$I$2:$I$201,"&lt;="&amp;$L62,'Planning'!$L$2:$L$201,"&gt;="&amp;$I62)&gt;1,"Chevauchement",IF(AND($M62="",$I62&lt;'Paramètres'!$B$2),"Retard de disponibilité","OK")))))</f>
        <v/>
      </c>
      <c r="U62" s="15" t="n"/>
    </row>
    <row r="63" ht="34" customHeight="1">
      <c r="A63" s="14" t="n"/>
      <c r="B63" s="14" t="n"/>
      <c r="C63" s="14" t="n"/>
      <c r="D63" s="15" t="n"/>
      <c r="E63" s="14" t="n"/>
      <c r="F63" s="14" t="n"/>
      <c r="G63" s="15" t="n"/>
      <c r="H63" s="15" t="n"/>
      <c r="I63" s="27" t="n"/>
      <c r="J63" s="27" t="n"/>
      <c r="K63" s="27" t="n"/>
      <c r="L63" s="27" t="n"/>
      <c r="M63" s="27" t="n"/>
      <c r="N63" s="27" t="n"/>
      <c r="O63" s="15" t="n"/>
      <c r="P63" s="10">
        <f>IF(OR($I63="",$L63=""),"",$L63-$I63+1)</f>
        <v/>
      </c>
      <c r="Q63" s="10">
        <f>IF(OR($I63="",$J63=""),"",$J63-$I63)</f>
        <v/>
      </c>
      <c r="R63" s="10">
        <f>IF($I63="","",IF($M63&lt;&gt;"",MAX(0,$M63-$I63),MAX(0,'Paramètres'!$B$2-$I63)))</f>
        <v/>
      </c>
      <c r="S63" s="19">
        <f>IF($A63="","",IF($N63&lt;&gt;"","Terminé",IF($M63&lt;&gt;"","En place",IF($I63&lt;'Paramètres'!$B$2,"En retard","À venir"))))</f>
        <v/>
      </c>
      <c r="T63" s="19">
        <f>IF($A63="","",IF(OR($B63="",$I63="",$J63="",$K63="",$L63=""),"À compléter",IF(NOT(AND($I63&lt;=$J63,$J63&lt;=$K63,$K63&lt;=$L63)),"Dates incohérentes",IF(COUNTIFS('Planning'!$B$2:$B$201,$B63,'Planning'!$I$2:$I$201,"&lt;="&amp;$L63,'Planning'!$L$2:$L$201,"&gt;="&amp;$I63)&gt;1,"Chevauchement",IF(AND($M63="",$I63&lt;'Paramètres'!$B$2),"Retard de disponibilité","OK")))))</f>
        <v/>
      </c>
      <c r="U63" s="15" t="n"/>
    </row>
    <row r="64" ht="34" customHeight="1">
      <c r="A64" s="14" t="n"/>
      <c r="B64" s="14" t="n"/>
      <c r="C64" s="14" t="n"/>
      <c r="D64" s="15" t="n"/>
      <c r="E64" s="14" t="n"/>
      <c r="F64" s="14" t="n"/>
      <c r="G64" s="15" t="n"/>
      <c r="H64" s="15" t="n"/>
      <c r="I64" s="27" t="n"/>
      <c r="J64" s="27" t="n"/>
      <c r="K64" s="27" t="n"/>
      <c r="L64" s="27" t="n"/>
      <c r="M64" s="27" t="n"/>
      <c r="N64" s="27" t="n"/>
      <c r="O64" s="15" t="n"/>
      <c r="P64" s="17">
        <f>IF(OR($I64="",$L64=""),"",$L64-$I64+1)</f>
        <v/>
      </c>
      <c r="Q64" s="17">
        <f>IF(OR($I64="",$J64=""),"",$J64-$I64)</f>
        <v/>
      </c>
      <c r="R64" s="17">
        <f>IF($I64="","",IF($M64&lt;&gt;"",MAX(0,$M64-$I64),MAX(0,'Paramètres'!$B$2-$I64)))</f>
        <v/>
      </c>
      <c r="S64" s="18">
        <f>IF($A64="","",IF($N64&lt;&gt;"","Terminé",IF($M64&lt;&gt;"","En place",IF($I64&lt;'Paramètres'!$B$2,"En retard","À venir"))))</f>
        <v/>
      </c>
      <c r="T64" s="18">
        <f>IF($A64="","",IF(OR($B64="",$I64="",$J64="",$K64="",$L64=""),"À compléter",IF(NOT(AND($I64&lt;=$J64,$J64&lt;=$K64,$K64&lt;=$L64)),"Dates incohérentes",IF(COUNTIFS('Planning'!$B$2:$B$201,$B64,'Planning'!$I$2:$I$201,"&lt;="&amp;$L64,'Planning'!$L$2:$L$201,"&gt;="&amp;$I64)&gt;1,"Chevauchement",IF(AND($M64="",$I64&lt;'Paramètres'!$B$2),"Retard de disponibilité","OK")))))</f>
        <v/>
      </c>
      <c r="U64" s="15" t="n"/>
    </row>
    <row r="65" ht="34" customHeight="1">
      <c r="A65" s="14" t="n"/>
      <c r="B65" s="14" t="n"/>
      <c r="C65" s="14" t="n"/>
      <c r="D65" s="15" t="n"/>
      <c r="E65" s="14" t="n"/>
      <c r="F65" s="14" t="n"/>
      <c r="G65" s="15" t="n"/>
      <c r="H65" s="15" t="n"/>
      <c r="I65" s="27" t="n"/>
      <c r="J65" s="27" t="n"/>
      <c r="K65" s="27" t="n"/>
      <c r="L65" s="27" t="n"/>
      <c r="M65" s="27" t="n"/>
      <c r="N65" s="27" t="n"/>
      <c r="O65" s="15" t="n"/>
      <c r="P65" s="10">
        <f>IF(OR($I65="",$L65=""),"",$L65-$I65+1)</f>
        <v/>
      </c>
      <c r="Q65" s="10">
        <f>IF(OR($I65="",$J65=""),"",$J65-$I65)</f>
        <v/>
      </c>
      <c r="R65" s="10">
        <f>IF($I65="","",IF($M65&lt;&gt;"",MAX(0,$M65-$I65),MAX(0,'Paramètres'!$B$2-$I65)))</f>
        <v/>
      </c>
      <c r="S65" s="19">
        <f>IF($A65="","",IF($N65&lt;&gt;"","Terminé",IF($M65&lt;&gt;"","En place",IF($I65&lt;'Paramètres'!$B$2,"En retard","À venir"))))</f>
        <v/>
      </c>
      <c r="T65" s="19">
        <f>IF($A65="","",IF(OR($B65="",$I65="",$J65="",$K65="",$L65=""),"À compléter",IF(NOT(AND($I65&lt;=$J65,$J65&lt;=$K65,$K65&lt;=$L65)),"Dates incohérentes",IF(COUNTIFS('Planning'!$B$2:$B$201,$B65,'Planning'!$I$2:$I$201,"&lt;="&amp;$L65,'Planning'!$L$2:$L$201,"&gt;="&amp;$I65)&gt;1,"Chevauchement",IF(AND($M65="",$I65&lt;'Paramètres'!$B$2),"Retard de disponibilité","OK")))))</f>
        <v/>
      </c>
      <c r="U65" s="15" t="n"/>
    </row>
    <row r="66" ht="34" customHeight="1">
      <c r="A66" s="14" t="n"/>
      <c r="B66" s="14" t="n"/>
      <c r="C66" s="14" t="n"/>
      <c r="D66" s="15" t="n"/>
      <c r="E66" s="14" t="n"/>
      <c r="F66" s="14" t="n"/>
      <c r="G66" s="15" t="n"/>
      <c r="H66" s="15" t="n"/>
      <c r="I66" s="27" t="n"/>
      <c r="J66" s="27" t="n"/>
      <c r="K66" s="27" t="n"/>
      <c r="L66" s="27" t="n"/>
      <c r="M66" s="27" t="n"/>
      <c r="N66" s="27" t="n"/>
      <c r="O66" s="15" t="n"/>
      <c r="P66" s="17">
        <f>IF(OR($I66="",$L66=""),"",$L66-$I66+1)</f>
        <v/>
      </c>
      <c r="Q66" s="17">
        <f>IF(OR($I66="",$J66=""),"",$J66-$I66)</f>
        <v/>
      </c>
      <c r="R66" s="17">
        <f>IF($I66="","",IF($M66&lt;&gt;"",MAX(0,$M66-$I66),MAX(0,'Paramètres'!$B$2-$I66)))</f>
        <v/>
      </c>
      <c r="S66" s="18">
        <f>IF($A66="","",IF($N66&lt;&gt;"","Terminé",IF($M66&lt;&gt;"","En place",IF($I66&lt;'Paramètres'!$B$2,"En retard","À venir"))))</f>
        <v/>
      </c>
      <c r="T66" s="18">
        <f>IF($A66="","",IF(OR($B66="",$I66="",$J66="",$K66="",$L66=""),"À compléter",IF(NOT(AND($I66&lt;=$J66,$J66&lt;=$K66,$K66&lt;=$L66)),"Dates incohérentes",IF(COUNTIFS('Planning'!$B$2:$B$201,$B66,'Planning'!$I$2:$I$201,"&lt;="&amp;$L66,'Planning'!$L$2:$L$201,"&gt;="&amp;$I66)&gt;1,"Chevauchement",IF(AND($M66="",$I66&lt;'Paramètres'!$B$2),"Retard de disponibilité","OK")))))</f>
        <v/>
      </c>
      <c r="U66" s="15" t="n"/>
    </row>
    <row r="67" ht="34" customHeight="1">
      <c r="A67" s="14" t="n"/>
      <c r="B67" s="14" t="n"/>
      <c r="C67" s="14" t="n"/>
      <c r="D67" s="15" t="n"/>
      <c r="E67" s="14" t="n"/>
      <c r="F67" s="14" t="n"/>
      <c r="G67" s="15" t="n"/>
      <c r="H67" s="15" t="n"/>
      <c r="I67" s="27" t="n"/>
      <c r="J67" s="27" t="n"/>
      <c r="K67" s="27" t="n"/>
      <c r="L67" s="27" t="n"/>
      <c r="M67" s="27" t="n"/>
      <c r="N67" s="27" t="n"/>
      <c r="O67" s="15" t="n"/>
      <c r="P67" s="10">
        <f>IF(OR($I67="",$L67=""),"",$L67-$I67+1)</f>
        <v/>
      </c>
      <c r="Q67" s="10">
        <f>IF(OR($I67="",$J67=""),"",$J67-$I67)</f>
        <v/>
      </c>
      <c r="R67" s="10">
        <f>IF($I67="","",IF($M67&lt;&gt;"",MAX(0,$M67-$I67),MAX(0,'Paramètres'!$B$2-$I67)))</f>
        <v/>
      </c>
      <c r="S67" s="19">
        <f>IF($A67="","",IF($N67&lt;&gt;"","Terminé",IF($M67&lt;&gt;"","En place",IF($I67&lt;'Paramètres'!$B$2,"En retard","À venir"))))</f>
        <v/>
      </c>
      <c r="T67" s="19">
        <f>IF($A67="","",IF(OR($B67="",$I67="",$J67="",$K67="",$L67=""),"À compléter",IF(NOT(AND($I67&lt;=$J67,$J67&lt;=$K67,$K67&lt;=$L67)),"Dates incohérentes",IF(COUNTIFS('Planning'!$B$2:$B$201,$B67,'Planning'!$I$2:$I$201,"&lt;="&amp;$L67,'Planning'!$L$2:$L$201,"&gt;="&amp;$I67)&gt;1,"Chevauchement",IF(AND($M67="",$I67&lt;'Paramètres'!$B$2),"Retard de disponibilité","OK")))))</f>
        <v/>
      </c>
      <c r="U67" s="15" t="n"/>
    </row>
    <row r="68" ht="34" customHeight="1">
      <c r="A68" s="14" t="n"/>
      <c r="B68" s="14" t="n"/>
      <c r="C68" s="14" t="n"/>
      <c r="D68" s="15" t="n"/>
      <c r="E68" s="14" t="n"/>
      <c r="F68" s="14" t="n"/>
      <c r="G68" s="15" t="n"/>
      <c r="H68" s="15" t="n"/>
      <c r="I68" s="27" t="n"/>
      <c r="J68" s="27" t="n"/>
      <c r="K68" s="27" t="n"/>
      <c r="L68" s="27" t="n"/>
      <c r="M68" s="27" t="n"/>
      <c r="N68" s="27" t="n"/>
      <c r="O68" s="15" t="n"/>
      <c r="P68" s="17">
        <f>IF(OR($I68="",$L68=""),"",$L68-$I68+1)</f>
        <v/>
      </c>
      <c r="Q68" s="17">
        <f>IF(OR($I68="",$J68=""),"",$J68-$I68)</f>
        <v/>
      </c>
      <c r="R68" s="17">
        <f>IF($I68="","",IF($M68&lt;&gt;"",MAX(0,$M68-$I68),MAX(0,'Paramètres'!$B$2-$I68)))</f>
        <v/>
      </c>
      <c r="S68" s="18">
        <f>IF($A68="","",IF($N68&lt;&gt;"","Terminé",IF($M68&lt;&gt;"","En place",IF($I68&lt;'Paramètres'!$B$2,"En retard","À venir"))))</f>
        <v/>
      </c>
      <c r="T68" s="18">
        <f>IF($A68="","",IF(OR($B68="",$I68="",$J68="",$K68="",$L68=""),"À compléter",IF(NOT(AND($I68&lt;=$J68,$J68&lt;=$K68,$K68&lt;=$L68)),"Dates incohérentes",IF(COUNTIFS('Planning'!$B$2:$B$201,$B68,'Planning'!$I$2:$I$201,"&lt;="&amp;$L68,'Planning'!$L$2:$L$201,"&gt;="&amp;$I68)&gt;1,"Chevauchement",IF(AND($M68="",$I68&lt;'Paramètres'!$B$2),"Retard de disponibilité","OK")))))</f>
        <v/>
      </c>
      <c r="U68" s="15" t="n"/>
    </row>
    <row r="69" ht="34" customHeight="1">
      <c r="A69" s="14" t="n"/>
      <c r="B69" s="14" t="n"/>
      <c r="C69" s="14" t="n"/>
      <c r="D69" s="15" t="n"/>
      <c r="E69" s="14" t="n"/>
      <c r="F69" s="14" t="n"/>
      <c r="G69" s="15" t="n"/>
      <c r="H69" s="15" t="n"/>
      <c r="I69" s="27" t="n"/>
      <c r="J69" s="27" t="n"/>
      <c r="K69" s="27" t="n"/>
      <c r="L69" s="27" t="n"/>
      <c r="M69" s="27" t="n"/>
      <c r="N69" s="27" t="n"/>
      <c r="O69" s="15" t="n"/>
      <c r="P69" s="10">
        <f>IF(OR($I69="",$L69=""),"",$L69-$I69+1)</f>
        <v/>
      </c>
      <c r="Q69" s="10">
        <f>IF(OR($I69="",$J69=""),"",$J69-$I69)</f>
        <v/>
      </c>
      <c r="R69" s="10">
        <f>IF($I69="","",IF($M69&lt;&gt;"",MAX(0,$M69-$I69),MAX(0,'Paramètres'!$B$2-$I69)))</f>
        <v/>
      </c>
      <c r="S69" s="19">
        <f>IF($A69="","",IF($N69&lt;&gt;"","Terminé",IF($M69&lt;&gt;"","En place",IF($I69&lt;'Paramètres'!$B$2,"En retard","À venir"))))</f>
        <v/>
      </c>
      <c r="T69" s="19">
        <f>IF($A69="","",IF(OR($B69="",$I69="",$J69="",$K69="",$L69=""),"À compléter",IF(NOT(AND($I69&lt;=$J69,$J69&lt;=$K69,$K69&lt;=$L69)),"Dates incohérentes",IF(COUNTIFS('Planning'!$B$2:$B$201,$B69,'Planning'!$I$2:$I$201,"&lt;="&amp;$L69,'Planning'!$L$2:$L$201,"&gt;="&amp;$I69)&gt;1,"Chevauchement",IF(AND($M69="",$I69&lt;'Paramètres'!$B$2),"Retard de disponibilité","OK")))))</f>
        <v/>
      </c>
      <c r="U69" s="15" t="n"/>
    </row>
    <row r="70" ht="34" customHeight="1">
      <c r="A70" s="14" t="n"/>
      <c r="B70" s="14" t="n"/>
      <c r="C70" s="14" t="n"/>
      <c r="D70" s="15" t="n"/>
      <c r="E70" s="14" t="n"/>
      <c r="F70" s="14" t="n"/>
      <c r="G70" s="15" t="n"/>
      <c r="H70" s="15" t="n"/>
      <c r="I70" s="27" t="n"/>
      <c r="J70" s="27" t="n"/>
      <c r="K70" s="27" t="n"/>
      <c r="L70" s="27" t="n"/>
      <c r="M70" s="27" t="n"/>
      <c r="N70" s="27" t="n"/>
      <c r="O70" s="15" t="n"/>
      <c r="P70" s="17">
        <f>IF(OR($I70="",$L70=""),"",$L70-$I70+1)</f>
        <v/>
      </c>
      <c r="Q70" s="17">
        <f>IF(OR($I70="",$J70=""),"",$J70-$I70)</f>
        <v/>
      </c>
      <c r="R70" s="17">
        <f>IF($I70="","",IF($M70&lt;&gt;"",MAX(0,$M70-$I70),MAX(0,'Paramètres'!$B$2-$I70)))</f>
        <v/>
      </c>
      <c r="S70" s="18">
        <f>IF($A70="","",IF($N70&lt;&gt;"","Terminé",IF($M70&lt;&gt;"","En place",IF($I70&lt;'Paramètres'!$B$2,"En retard","À venir"))))</f>
        <v/>
      </c>
      <c r="T70" s="18">
        <f>IF($A70="","",IF(OR($B70="",$I70="",$J70="",$K70="",$L70=""),"À compléter",IF(NOT(AND($I70&lt;=$J70,$J70&lt;=$K70,$K70&lt;=$L70)),"Dates incohérentes",IF(COUNTIFS('Planning'!$B$2:$B$201,$B70,'Planning'!$I$2:$I$201,"&lt;="&amp;$L70,'Planning'!$L$2:$L$201,"&gt;="&amp;$I70)&gt;1,"Chevauchement",IF(AND($M70="",$I70&lt;'Paramètres'!$B$2),"Retard de disponibilité","OK")))))</f>
        <v/>
      </c>
      <c r="U70" s="15" t="n"/>
    </row>
    <row r="71" ht="34" customHeight="1">
      <c r="A71" s="14" t="n"/>
      <c r="B71" s="14" t="n"/>
      <c r="C71" s="14" t="n"/>
      <c r="D71" s="15" t="n"/>
      <c r="E71" s="14" t="n"/>
      <c r="F71" s="14" t="n"/>
      <c r="G71" s="15" t="n"/>
      <c r="H71" s="15" t="n"/>
      <c r="I71" s="27" t="n"/>
      <c r="J71" s="27" t="n"/>
      <c r="K71" s="27" t="n"/>
      <c r="L71" s="27" t="n"/>
      <c r="M71" s="27" t="n"/>
      <c r="N71" s="27" t="n"/>
      <c r="O71" s="15" t="n"/>
      <c r="P71" s="10">
        <f>IF(OR($I71="",$L71=""),"",$L71-$I71+1)</f>
        <v/>
      </c>
      <c r="Q71" s="10">
        <f>IF(OR($I71="",$J71=""),"",$J71-$I71)</f>
        <v/>
      </c>
      <c r="R71" s="10">
        <f>IF($I71="","",IF($M71&lt;&gt;"",MAX(0,$M71-$I71),MAX(0,'Paramètres'!$B$2-$I71)))</f>
        <v/>
      </c>
      <c r="S71" s="19">
        <f>IF($A71="","",IF($N71&lt;&gt;"","Terminé",IF($M71&lt;&gt;"","En place",IF($I71&lt;'Paramètres'!$B$2,"En retard","À venir"))))</f>
        <v/>
      </c>
      <c r="T71" s="19">
        <f>IF($A71="","",IF(OR($B71="",$I71="",$J71="",$K71="",$L71=""),"À compléter",IF(NOT(AND($I71&lt;=$J71,$J71&lt;=$K71,$K71&lt;=$L71)),"Dates incohérentes",IF(COUNTIFS('Planning'!$B$2:$B$201,$B71,'Planning'!$I$2:$I$201,"&lt;="&amp;$L71,'Planning'!$L$2:$L$201,"&gt;="&amp;$I71)&gt;1,"Chevauchement",IF(AND($M71="",$I71&lt;'Paramètres'!$B$2),"Retard de disponibilité","OK")))))</f>
        <v/>
      </c>
      <c r="U71" s="15" t="n"/>
    </row>
    <row r="72" ht="34" customHeight="1">
      <c r="A72" s="14" t="n"/>
      <c r="B72" s="14" t="n"/>
      <c r="C72" s="14" t="n"/>
      <c r="D72" s="15" t="n"/>
      <c r="E72" s="14" t="n"/>
      <c r="F72" s="14" t="n"/>
      <c r="G72" s="15" t="n"/>
      <c r="H72" s="15" t="n"/>
      <c r="I72" s="27" t="n"/>
      <c r="J72" s="27" t="n"/>
      <c r="K72" s="27" t="n"/>
      <c r="L72" s="27" t="n"/>
      <c r="M72" s="27" t="n"/>
      <c r="N72" s="27" t="n"/>
      <c r="O72" s="15" t="n"/>
      <c r="P72" s="17">
        <f>IF(OR($I72="",$L72=""),"",$L72-$I72+1)</f>
        <v/>
      </c>
      <c r="Q72" s="17">
        <f>IF(OR($I72="",$J72=""),"",$J72-$I72)</f>
        <v/>
      </c>
      <c r="R72" s="17">
        <f>IF($I72="","",IF($M72&lt;&gt;"",MAX(0,$M72-$I72),MAX(0,'Paramètres'!$B$2-$I72)))</f>
        <v/>
      </c>
      <c r="S72" s="18">
        <f>IF($A72="","",IF($N72&lt;&gt;"","Terminé",IF($M72&lt;&gt;"","En place",IF($I72&lt;'Paramètres'!$B$2,"En retard","À venir"))))</f>
        <v/>
      </c>
      <c r="T72" s="18">
        <f>IF($A72="","",IF(OR($B72="",$I72="",$J72="",$K72="",$L72=""),"À compléter",IF(NOT(AND($I72&lt;=$J72,$J72&lt;=$K72,$K72&lt;=$L72)),"Dates incohérentes",IF(COUNTIFS('Planning'!$B$2:$B$201,$B72,'Planning'!$I$2:$I$201,"&lt;="&amp;$L72,'Planning'!$L$2:$L$201,"&gt;="&amp;$I72)&gt;1,"Chevauchement",IF(AND($M72="",$I72&lt;'Paramètres'!$B$2),"Retard de disponibilité","OK")))))</f>
        <v/>
      </c>
      <c r="U72" s="15" t="n"/>
    </row>
    <row r="73" ht="34" customHeight="1">
      <c r="A73" s="14" t="n"/>
      <c r="B73" s="14" t="n"/>
      <c r="C73" s="14" t="n"/>
      <c r="D73" s="15" t="n"/>
      <c r="E73" s="14" t="n"/>
      <c r="F73" s="14" t="n"/>
      <c r="G73" s="15" t="n"/>
      <c r="H73" s="15" t="n"/>
      <c r="I73" s="27" t="n"/>
      <c r="J73" s="27" t="n"/>
      <c r="K73" s="27" t="n"/>
      <c r="L73" s="27" t="n"/>
      <c r="M73" s="27" t="n"/>
      <c r="N73" s="27" t="n"/>
      <c r="O73" s="15" t="n"/>
      <c r="P73" s="10">
        <f>IF(OR($I73="",$L73=""),"",$L73-$I73+1)</f>
        <v/>
      </c>
      <c r="Q73" s="10">
        <f>IF(OR($I73="",$J73=""),"",$J73-$I73)</f>
        <v/>
      </c>
      <c r="R73" s="10">
        <f>IF($I73="","",IF($M73&lt;&gt;"",MAX(0,$M73-$I73),MAX(0,'Paramètres'!$B$2-$I73)))</f>
        <v/>
      </c>
      <c r="S73" s="19">
        <f>IF($A73="","",IF($N73&lt;&gt;"","Terminé",IF($M73&lt;&gt;"","En place",IF($I73&lt;'Paramètres'!$B$2,"En retard","À venir"))))</f>
        <v/>
      </c>
      <c r="T73" s="19">
        <f>IF($A73="","",IF(OR($B73="",$I73="",$J73="",$K73="",$L73=""),"À compléter",IF(NOT(AND($I73&lt;=$J73,$J73&lt;=$K73,$K73&lt;=$L73)),"Dates incohérentes",IF(COUNTIFS('Planning'!$B$2:$B$201,$B73,'Planning'!$I$2:$I$201,"&lt;="&amp;$L73,'Planning'!$L$2:$L$201,"&gt;="&amp;$I73)&gt;1,"Chevauchement",IF(AND($M73="",$I73&lt;'Paramètres'!$B$2),"Retard de disponibilité","OK")))))</f>
        <v/>
      </c>
      <c r="U73" s="15" t="n"/>
    </row>
    <row r="74" ht="34" customHeight="1">
      <c r="A74" s="14" t="n"/>
      <c r="B74" s="14" t="n"/>
      <c r="C74" s="14" t="n"/>
      <c r="D74" s="15" t="n"/>
      <c r="E74" s="14" t="n"/>
      <c r="F74" s="14" t="n"/>
      <c r="G74" s="15" t="n"/>
      <c r="H74" s="15" t="n"/>
      <c r="I74" s="27" t="n"/>
      <c r="J74" s="27" t="n"/>
      <c r="K74" s="27" t="n"/>
      <c r="L74" s="27" t="n"/>
      <c r="M74" s="27" t="n"/>
      <c r="N74" s="27" t="n"/>
      <c r="O74" s="15" t="n"/>
      <c r="P74" s="17">
        <f>IF(OR($I74="",$L74=""),"",$L74-$I74+1)</f>
        <v/>
      </c>
      <c r="Q74" s="17">
        <f>IF(OR($I74="",$J74=""),"",$J74-$I74)</f>
        <v/>
      </c>
      <c r="R74" s="17">
        <f>IF($I74="","",IF($M74&lt;&gt;"",MAX(0,$M74-$I74),MAX(0,'Paramètres'!$B$2-$I74)))</f>
        <v/>
      </c>
      <c r="S74" s="18">
        <f>IF($A74="","",IF($N74&lt;&gt;"","Terminé",IF($M74&lt;&gt;"","En place",IF($I74&lt;'Paramètres'!$B$2,"En retard","À venir"))))</f>
        <v/>
      </c>
      <c r="T74" s="18">
        <f>IF($A74="","",IF(OR($B74="",$I74="",$J74="",$K74="",$L74=""),"À compléter",IF(NOT(AND($I74&lt;=$J74,$J74&lt;=$K74,$K74&lt;=$L74)),"Dates incohérentes",IF(COUNTIFS('Planning'!$B$2:$B$201,$B74,'Planning'!$I$2:$I$201,"&lt;="&amp;$L74,'Planning'!$L$2:$L$201,"&gt;="&amp;$I74)&gt;1,"Chevauchement",IF(AND($M74="",$I74&lt;'Paramètres'!$B$2),"Retard de disponibilité","OK")))))</f>
        <v/>
      </c>
      <c r="U74" s="15" t="n"/>
    </row>
    <row r="75" ht="34" customHeight="1">
      <c r="A75" s="14" t="n"/>
      <c r="B75" s="14" t="n"/>
      <c r="C75" s="14" t="n"/>
      <c r="D75" s="15" t="n"/>
      <c r="E75" s="14" t="n"/>
      <c r="F75" s="14" t="n"/>
      <c r="G75" s="15" t="n"/>
      <c r="H75" s="15" t="n"/>
      <c r="I75" s="27" t="n"/>
      <c r="J75" s="27" t="n"/>
      <c r="K75" s="27" t="n"/>
      <c r="L75" s="27" t="n"/>
      <c r="M75" s="27" t="n"/>
      <c r="N75" s="27" t="n"/>
      <c r="O75" s="15" t="n"/>
      <c r="P75" s="10">
        <f>IF(OR($I75="",$L75=""),"",$L75-$I75+1)</f>
        <v/>
      </c>
      <c r="Q75" s="10">
        <f>IF(OR($I75="",$J75=""),"",$J75-$I75)</f>
        <v/>
      </c>
      <c r="R75" s="10">
        <f>IF($I75="","",IF($M75&lt;&gt;"",MAX(0,$M75-$I75),MAX(0,'Paramètres'!$B$2-$I75)))</f>
        <v/>
      </c>
      <c r="S75" s="19">
        <f>IF($A75="","",IF($N75&lt;&gt;"","Terminé",IF($M75&lt;&gt;"","En place",IF($I75&lt;'Paramètres'!$B$2,"En retard","À venir"))))</f>
        <v/>
      </c>
      <c r="T75" s="19">
        <f>IF($A75="","",IF(OR($B75="",$I75="",$J75="",$K75="",$L75=""),"À compléter",IF(NOT(AND($I75&lt;=$J75,$J75&lt;=$K75,$K75&lt;=$L75)),"Dates incohérentes",IF(COUNTIFS('Planning'!$B$2:$B$201,$B75,'Planning'!$I$2:$I$201,"&lt;="&amp;$L75,'Planning'!$L$2:$L$201,"&gt;="&amp;$I75)&gt;1,"Chevauchement",IF(AND($M75="",$I75&lt;'Paramètres'!$B$2),"Retard de disponibilité","OK")))))</f>
        <v/>
      </c>
      <c r="U75" s="15" t="n"/>
    </row>
    <row r="76" ht="34" customHeight="1">
      <c r="A76" s="14" t="n"/>
      <c r="B76" s="14" t="n"/>
      <c r="C76" s="14" t="n"/>
      <c r="D76" s="15" t="n"/>
      <c r="E76" s="14" t="n"/>
      <c r="F76" s="14" t="n"/>
      <c r="G76" s="15" t="n"/>
      <c r="H76" s="15" t="n"/>
      <c r="I76" s="27" t="n"/>
      <c r="J76" s="27" t="n"/>
      <c r="K76" s="27" t="n"/>
      <c r="L76" s="27" t="n"/>
      <c r="M76" s="27" t="n"/>
      <c r="N76" s="27" t="n"/>
      <c r="O76" s="15" t="n"/>
      <c r="P76" s="17">
        <f>IF(OR($I76="",$L76=""),"",$L76-$I76+1)</f>
        <v/>
      </c>
      <c r="Q76" s="17">
        <f>IF(OR($I76="",$J76=""),"",$J76-$I76)</f>
        <v/>
      </c>
      <c r="R76" s="17">
        <f>IF($I76="","",IF($M76&lt;&gt;"",MAX(0,$M76-$I76),MAX(0,'Paramètres'!$B$2-$I76)))</f>
        <v/>
      </c>
      <c r="S76" s="18">
        <f>IF($A76="","",IF($N76&lt;&gt;"","Terminé",IF($M76&lt;&gt;"","En place",IF($I76&lt;'Paramètres'!$B$2,"En retard","À venir"))))</f>
        <v/>
      </c>
      <c r="T76" s="18">
        <f>IF($A76="","",IF(OR($B76="",$I76="",$J76="",$K76="",$L76=""),"À compléter",IF(NOT(AND($I76&lt;=$J76,$J76&lt;=$K76,$K76&lt;=$L76)),"Dates incohérentes",IF(COUNTIFS('Planning'!$B$2:$B$201,$B76,'Planning'!$I$2:$I$201,"&lt;="&amp;$L76,'Planning'!$L$2:$L$201,"&gt;="&amp;$I76)&gt;1,"Chevauchement",IF(AND($M76="",$I76&lt;'Paramètres'!$B$2),"Retard de disponibilité","OK")))))</f>
        <v/>
      </c>
      <c r="U76" s="15" t="n"/>
    </row>
    <row r="77" ht="34" customHeight="1">
      <c r="A77" s="14" t="n"/>
      <c r="B77" s="14" t="n"/>
      <c r="C77" s="14" t="n"/>
      <c r="D77" s="15" t="n"/>
      <c r="E77" s="14" t="n"/>
      <c r="F77" s="14" t="n"/>
      <c r="G77" s="15" t="n"/>
      <c r="H77" s="15" t="n"/>
      <c r="I77" s="27" t="n"/>
      <c r="J77" s="27" t="n"/>
      <c r="K77" s="27" t="n"/>
      <c r="L77" s="27" t="n"/>
      <c r="M77" s="27" t="n"/>
      <c r="N77" s="27" t="n"/>
      <c r="O77" s="15" t="n"/>
      <c r="P77" s="10">
        <f>IF(OR($I77="",$L77=""),"",$L77-$I77+1)</f>
        <v/>
      </c>
      <c r="Q77" s="10">
        <f>IF(OR($I77="",$J77=""),"",$J77-$I77)</f>
        <v/>
      </c>
      <c r="R77" s="10">
        <f>IF($I77="","",IF($M77&lt;&gt;"",MAX(0,$M77-$I77),MAX(0,'Paramètres'!$B$2-$I77)))</f>
        <v/>
      </c>
      <c r="S77" s="19">
        <f>IF($A77="","",IF($N77&lt;&gt;"","Terminé",IF($M77&lt;&gt;"","En place",IF($I77&lt;'Paramètres'!$B$2,"En retard","À venir"))))</f>
        <v/>
      </c>
      <c r="T77" s="19">
        <f>IF($A77="","",IF(OR($B77="",$I77="",$J77="",$K77="",$L77=""),"À compléter",IF(NOT(AND($I77&lt;=$J77,$J77&lt;=$K77,$K77&lt;=$L77)),"Dates incohérentes",IF(COUNTIFS('Planning'!$B$2:$B$201,$B77,'Planning'!$I$2:$I$201,"&lt;="&amp;$L77,'Planning'!$L$2:$L$201,"&gt;="&amp;$I77)&gt;1,"Chevauchement",IF(AND($M77="",$I77&lt;'Paramètres'!$B$2),"Retard de disponibilité","OK")))))</f>
        <v/>
      </c>
      <c r="U77" s="15" t="n"/>
    </row>
    <row r="78" ht="34" customHeight="1">
      <c r="A78" s="14" t="n"/>
      <c r="B78" s="14" t="n"/>
      <c r="C78" s="14" t="n"/>
      <c r="D78" s="15" t="n"/>
      <c r="E78" s="14" t="n"/>
      <c r="F78" s="14" t="n"/>
      <c r="G78" s="15" t="n"/>
      <c r="H78" s="15" t="n"/>
      <c r="I78" s="27" t="n"/>
      <c r="J78" s="27" t="n"/>
      <c r="K78" s="27" t="n"/>
      <c r="L78" s="27" t="n"/>
      <c r="M78" s="27" t="n"/>
      <c r="N78" s="27" t="n"/>
      <c r="O78" s="15" t="n"/>
      <c r="P78" s="17">
        <f>IF(OR($I78="",$L78=""),"",$L78-$I78+1)</f>
        <v/>
      </c>
      <c r="Q78" s="17">
        <f>IF(OR($I78="",$J78=""),"",$J78-$I78)</f>
        <v/>
      </c>
      <c r="R78" s="17">
        <f>IF($I78="","",IF($M78&lt;&gt;"",MAX(0,$M78-$I78),MAX(0,'Paramètres'!$B$2-$I78)))</f>
        <v/>
      </c>
      <c r="S78" s="18">
        <f>IF($A78="","",IF($N78&lt;&gt;"","Terminé",IF($M78&lt;&gt;"","En place",IF($I78&lt;'Paramètres'!$B$2,"En retard","À venir"))))</f>
        <v/>
      </c>
      <c r="T78" s="18">
        <f>IF($A78="","",IF(OR($B78="",$I78="",$J78="",$K78="",$L78=""),"À compléter",IF(NOT(AND($I78&lt;=$J78,$J78&lt;=$K78,$K78&lt;=$L78)),"Dates incohérentes",IF(COUNTIFS('Planning'!$B$2:$B$201,$B78,'Planning'!$I$2:$I$201,"&lt;="&amp;$L78,'Planning'!$L$2:$L$201,"&gt;="&amp;$I78)&gt;1,"Chevauchement",IF(AND($M78="",$I78&lt;'Paramètres'!$B$2),"Retard de disponibilité","OK")))))</f>
        <v/>
      </c>
      <c r="U78" s="15" t="n"/>
    </row>
    <row r="79" ht="34" customHeight="1">
      <c r="A79" s="14" t="n"/>
      <c r="B79" s="14" t="n"/>
      <c r="C79" s="14" t="n"/>
      <c r="D79" s="15" t="n"/>
      <c r="E79" s="14" t="n"/>
      <c r="F79" s="14" t="n"/>
      <c r="G79" s="15" t="n"/>
      <c r="H79" s="15" t="n"/>
      <c r="I79" s="27" t="n"/>
      <c r="J79" s="27" t="n"/>
      <c r="K79" s="27" t="n"/>
      <c r="L79" s="27" t="n"/>
      <c r="M79" s="27" t="n"/>
      <c r="N79" s="27" t="n"/>
      <c r="O79" s="15" t="n"/>
      <c r="P79" s="10">
        <f>IF(OR($I79="",$L79=""),"",$L79-$I79+1)</f>
        <v/>
      </c>
      <c r="Q79" s="10">
        <f>IF(OR($I79="",$J79=""),"",$J79-$I79)</f>
        <v/>
      </c>
      <c r="R79" s="10">
        <f>IF($I79="","",IF($M79&lt;&gt;"",MAX(0,$M79-$I79),MAX(0,'Paramètres'!$B$2-$I79)))</f>
        <v/>
      </c>
      <c r="S79" s="19">
        <f>IF($A79="","",IF($N79&lt;&gt;"","Terminé",IF($M79&lt;&gt;"","En place",IF($I79&lt;'Paramètres'!$B$2,"En retard","À venir"))))</f>
        <v/>
      </c>
      <c r="T79" s="19">
        <f>IF($A79="","",IF(OR($B79="",$I79="",$J79="",$K79="",$L79=""),"À compléter",IF(NOT(AND($I79&lt;=$J79,$J79&lt;=$K79,$K79&lt;=$L79)),"Dates incohérentes",IF(COUNTIFS('Planning'!$B$2:$B$201,$B79,'Planning'!$I$2:$I$201,"&lt;="&amp;$L79,'Planning'!$L$2:$L$201,"&gt;="&amp;$I79)&gt;1,"Chevauchement",IF(AND($M79="",$I79&lt;'Paramètres'!$B$2),"Retard de disponibilité","OK")))))</f>
        <v/>
      </c>
      <c r="U79" s="15" t="n"/>
    </row>
    <row r="80" ht="34" customHeight="1">
      <c r="A80" s="14" t="n"/>
      <c r="B80" s="14" t="n"/>
      <c r="C80" s="14" t="n"/>
      <c r="D80" s="15" t="n"/>
      <c r="E80" s="14" t="n"/>
      <c r="F80" s="14" t="n"/>
      <c r="G80" s="15" t="n"/>
      <c r="H80" s="15" t="n"/>
      <c r="I80" s="27" t="n"/>
      <c r="J80" s="27" t="n"/>
      <c r="K80" s="27" t="n"/>
      <c r="L80" s="27" t="n"/>
      <c r="M80" s="27" t="n"/>
      <c r="N80" s="27" t="n"/>
      <c r="O80" s="15" t="n"/>
      <c r="P80" s="17">
        <f>IF(OR($I80="",$L80=""),"",$L80-$I80+1)</f>
        <v/>
      </c>
      <c r="Q80" s="17">
        <f>IF(OR($I80="",$J80=""),"",$J80-$I80)</f>
        <v/>
      </c>
      <c r="R80" s="17">
        <f>IF($I80="","",IF($M80&lt;&gt;"",MAX(0,$M80-$I80),MAX(0,'Paramètres'!$B$2-$I80)))</f>
        <v/>
      </c>
      <c r="S80" s="18">
        <f>IF($A80="","",IF($N80&lt;&gt;"","Terminé",IF($M80&lt;&gt;"","En place",IF($I80&lt;'Paramètres'!$B$2,"En retard","À venir"))))</f>
        <v/>
      </c>
      <c r="T80" s="18">
        <f>IF($A80="","",IF(OR($B80="",$I80="",$J80="",$K80="",$L80=""),"À compléter",IF(NOT(AND($I80&lt;=$J80,$J80&lt;=$K80,$K80&lt;=$L80)),"Dates incohérentes",IF(COUNTIFS('Planning'!$B$2:$B$201,$B80,'Planning'!$I$2:$I$201,"&lt;="&amp;$L80,'Planning'!$L$2:$L$201,"&gt;="&amp;$I80)&gt;1,"Chevauchement",IF(AND($M80="",$I80&lt;'Paramètres'!$B$2),"Retard de disponibilité","OK")))))</f>
        <v/>
      </c>
      <c r="U80" s="15" t="n"/>
    </row>
    <row r="81" ht="34" customHeight="1">
      <c r="A81" s="14" t="n"/>
      <c r="B81" s="14" t="n"/>
      <c r="C81" s="14" t="n"/>
      <c r="D81" s="15" t="n"/>
      <c r="E81" s="14" t="n"/>
      <c r="F81" s="14" t="n"/>
      <c r="G81" s="15" t="n"/>
      <c r="H81" s="15" t="n"/>
      <c r="I81" s="27" t="n"/>
      <c r="J81" s="27" t="n"/>
      <c r="K81" s="27" t="n"/>
      <c r="L81" s="27" t="n"/>
      <c r="M81" s="27" t="n"/>
      <c r="N81" s="27" t="n"/>
      <c r="O81" s="15" t="n"/>
      <c r="P81" s="10">
        <f>IF(OR($I81="",$L81=""),"",$L81-$I81+1)</f>
        <v/>
      </c>
      <c r="Q81" s="10">
        <f>IF(OR($I81="",$J81=""),"",$J81-$I81)</f>
        <v/>
      </c>
      <c r="R81" s="10">
        <f>IF($I81="","",IF($M81&lt;&gt;"",MAX(0,$M81-$I81),MAX(0,'Paramètres'!$B$2-$I81)))</f>
        <v/>
      </c>
      <c r="S81" s="19">
        <f>IF($A81="","",IF($N81&lt;&gt;"","Terminé",IF($M81&lt;&gt;"","En place",IF($I81&lt;'Paramètres'!$B$2,"En retard","À venir"))))</f>
        <v/>
      </c>
      <c r="T81" s="19">
        <f>IF($A81="","",IF(OR($B81="",$I81="",$J81="",$K81="",$L81=""),"À compléter",IF(NOT(AND($I81&lt;=$J81,$J81&lt;=$K81,$K81&lt;=$L81)),"Dates incohérentes",IF(COUNTIFS('Planning'!$B$2:$B$201,$B81,'Planning'!$I$2:$I$201,"&lt;="&amp;$L81,'Planning'!$L$2:$L$201,"&gt;="&amp;$I81)&gt;1,"Chevauchement",IF(AND($M81="",$I81&lt;'Paramètres'!$B$2),"Retard de disponibilité","OK")))))</f>
        <v/>
      </c>
      <c r="U81" s="15" t="n"/>
    </row>
    <row r="82" ht="34" customHeight="1">
      <c r="A82" s="14" t="n"/>
      <c r="B82" s="14" t="n"/>
      <c r="C82" s="14" t="n"/>
      <c r="D82" s="15" t="n"/>
      <c r="E82" s="14" t="n"/>
      <c r="F82" s="14" t="n"/>
      <c r="G82" s="15" t="n"/>
      <c r="H82" s="15" t="n"/>
      <c r="I82" s="27" t="n"/>
      <c r="J82" s="27" t="n"/>
      <c r="K82" s="27" t="n"/>
      <c r="L82" s="27" t="n"/>
      <c r="M82" s="27" t="n"/>
      <c r="N82" s="27" t="n"/>
      <c r="O82" s="15" t="n"/>
      <c r="P82" s="17">
        <f>IF(OR($I82="",$L82=""),"",$L82-$I82+1)</f>
        <v/>
      </c>
      <c r="Q82" s="17">
        <f>IF(OR($I82="",$J82=""),"",$J82-$I82)</f>
        <v/>
      </c>
      <c r="R82" s="17">
        <f>IF($I82="","",IF($M82&lt;&gt;"",MAX(0,$M82-$I82),MAX(0,'Paramètres'!$B$2-$I82)))</f>
        <v/>
      </c>
      <c r="S82" s="18">
        <f>IF($A82="","",IF($N82&lt;&gt;"","Terminé",IF($M82&lt;&gt;"","En place",IF($I82&lt;'Paramètres'!$B$2,"En retard","À venir"))))</f>
        <v/>
      </c>
      <c r="T82" s="18">
        <f>IF($A82="","",IF(OR($B82="",$I82="",$J82="",$K82="",$L82=""),"À compléter",IF(NOT(AND($I82&lt;=$J82,$J82&lt;=$K82,$K82&lt;=$L82)),"Dates incohérentes",IF(COUNTIFS('Planning'!$B$2:$B$201,$B82,'Planning'!$I$2:$I$201,"&lt;="&amp;$L82,'Planning'!$L$2:$L$201,"&gt;="&amp;$I82)&gt;1,"Chevauchement",IF(AND($M82="",$I82&lt;'Paramètres'!$B$2),"Retard de disponibilité","OK")))))</f>
        <v/>
      </c>
      <c r="U82" s="15" t="n"/>
    </row>
    <row r="83" ht="34" customHeight="1">
      <c r="A83" s="14" t="n"/>
      <c r="B83" s="14" t="n"/>
      <c r="C83" s="14" t="n"/>
      <c r="D83" s="15" t="n"/>
      <c r="E83" s="14" t="n"/>
      <c r="F83" s="14" t="n"/>
      <c r="G83" s="15" t="n"/>
      <c r="H83" s="15" t="n"/>
      <c r="I83" s="27" t="n"/>
      <c r="J83" s="27" t="n"/>
      <c r="K83" s="27" t="n"/>
      <c r="L83" s="27" t="n"/>
      <c r="M83" s="27" t="n"/>
      <c r="N83" s="27" t="n"/>
      <c r="O83" s="15" t="n"/>
      <c r="P83" s="10">
        <f>IF(OR($I83="",$L83=""),"",$L83-$I83+1)</f>
        <v/>
      </c>
      <c r="Q83" s="10">
        <f>IF(OR($I83="",$J83=""),"",$J83-$I83)</f>
        <v/>
      </c>
      <c r="R83" s="10">
        <f>IF($I83="","",IF($M83&lt;&gt;"",MAX(0,$M83-$I83),MAX(0,'Paramètres'!$B$2-$I83)))</f>
        <v/>
      </c>
      <c r="S83" s="19">
        <f>IF($A83="","",IF($N83&lt;&gt;"","Terminé",IF($M83&lt;&gt;"","En place",IF($I83&lt;'Paramètres'!$B$2,"En retard","À venir"))))</f>
        <v/>
      </c>
      <c r="T83" s="19">
        <f>IF($A83="","",IF(OR($B83="",$I83="",$J83="",$K83="",$L83=""),"À compléter",IF(NOT(AND($I83&lt;=$J83,$J83&lt;=$K83,$K83&lt;=$L83)),"Dates incohérentes",IF(COUNTIFS('Planning'!$B$2:$B$201,$B83,'Planning'!$I$2:$I$201,"&lt;="&amp;$L83,'Planning'!$L$2:$L$201,"&gt;="&amp;$I83)&gt;1,"Chevauchement",IF(AND($M83="",$I83&lt;'Paramètres'!$B$2),"Retard de disponibilité","OK")))))</f>
        <v/>
      </c>
      <c r="U83" s="15" t="n"/>
    </row>
    <row r="84" ht="34" customHeight="1">
      <c r="A84" s="14" t="n"/>
      <c r="B84" s="14" t="n"/>
      <c r="C84" s="14" t="n"/>
      <c r="D84" s="15" t="n"/>
      <c r="E84" s="14" t="n"/>
      <c r="F84" s="14" t="n"/>
      <c r="G84" s="15" t="n"/>
      <c r="H84" s="15" t="n"/>
      <c r="I84" s="27" t="n"/>
      <c r="J84" s="27" t="n"/>
      <c r="K84" s="27" t="n"/>
      <c r="L84" s="27" t="n"/>
      <c r="M84" s="27" t="n"/>
      <c r="N84" s="27" t="n"/>
      <c r="O84" s="15" t="n"/>
      <c r="P84" s="17">
        <f>IF(OR($I84="",$L84=""),"",$L84-$I84+1)</f>
        <v/>
      </c>
      <c r="Q84" s="17">
        <f>IF(OR($I84="",$J84=""),"",$J84-$I84)</f>
        <v/>
      </c>
      <c r="R84" s="17">
        <f>IF($I84="","",IF($M84&lt;&gt;"",MAX(0,$M84-$I84),MAX(0,'Paramètres'!$B$2-$I84)))</f>
        <v/>
      </c>
      <c r="S84" s="18">
        <f>IF($A84="","",IF($N84&lt;&gt;"","Terminé",IF($M84&lt;&gt;"","En place",IF($I84&lt;'Paramètres'!$B$2,"En retard","À venir"))))</f>
        <v/>
      </c>
      <c r="T84" s="18">
        <f>IF($A84="","",IF(OR($B84="",$I84="",$J84="",$K84="",$L84=""),"À compléter",IF(NOT(AND($I84&lt;=$J84,$J84&lt;=$K84,$K84&lt;=$L84)),"Dates incohérentes",IF(COUNTIFS('Planning'!$B$2:$B$201,$B84,'Planning'!$I$2:$I$201,"&lt;="&amp;$L84,'Planning'!$L$2:$L$201,"&gt;="&amp;$I84)&gt;1,"Chevauchement",IF(AND($M84="",$I84&lt;'Paramètres'!$B$2),"Retard de disponibilité","OK")))))</f>
        <v/>
      </c>
      <c r="U84" s="15" t="n"/>
    </row>
    <row r="85" ht="34" customHeight="1">
      <c r="A85" s="14" t="n"/>
      <c r="B85" s="14" t="n"/>
      <c r="C85" s="14" t="n"/>
      <c r="D85" s="15" t="n"/>
      <c r="E85" s="14" t="n"/>
      <c r="F85" s="14" t="n"/>
      <c r="G85" s="15" t="n"/>
      <c r="H85" s="15" t="n"/>
      <c r="I85" s="27" t="n"/>
      <c r="J85" s="27" t="n"/>
      <c r="K85" s="27" t="n"/>
      <c r="L85" s="27" t="n"/>
      <c r="M85" s="27" t="n"/>
      <c r="N85" s="27" t="n"/>
      <c r="O85" s="15" t="n"/>
      <c r="P85" s="10">
        <f>IF(OR($I85="",$L85=""),"",$L85-$I85+1)</f>
        <v/>
      </c>
      <c r="Q85" s="10">
        <f>IF(OR($I85="",$J85=""),"",$J85-$I85)</f>
        <v/>
      </c>
      <c r="R85" s="10">
        <f>IF($I85="","",IF($M85&lt;&gt;"",MAX(0,$M85-$I85),MAX(0,'Paramètres'!$B$2-$I85)))</f>
        <v/>
      </c>
      <c r="S85" s="19">
        <f>IF($A85="","",IF($N85&lt;&gt;"","Terminé",IF($M85&lt;&gt;"","En place",IF($I85&lt;'Paramètres'!$B$2,"En retard","À venir"))))</f>
        <v/>
      </c>
      <c r="T85" s="19">
        <f>IF($A85="","",IF(OR($B85="",$I85="",$J85="",$K85="",$L85=""),"À compléter",IF(NOT(AND($I85&lt;=$J85,$J85&lt;=$K85,$K85&lt;=$L85)),"Dates incohérentes",IF(COUNTIFS('Planning'!$B$2:$B$201,$B85,'Planning'!$I$2:$I$201,"&lt;="&amp;$L85,'Planning'!$L$2:$L$201,"&gt;="&amp;$I85)&gt;1,"Chevauchement",IF(AND($M85="",$I85&lt;'Paramètres'!$B$2),"Retard de disponibilité","OK")))))</f>
        <v/>
      </c>
      <c r="U85" s="15" t="n"/>
    </row>
    <row r="86" ht="34" customHeight="1">
      <c r="A86" s="14" t="n"/>
      <c r="B86" s="14" t="n"/>
      <c r="C86" s="14" t="n"/>
      <c r="D86" s="15" t="n"/>
      <c r="E86" s="14" t="n"/>
      <c r="F86" s="14" t="n"/>
      <c r="G86" s="15" t="n"/>
      <c r="H86" s="15" t="n"/>
      <c r="I86" s="27" t="n"/>
      <c r="J86" s="27" t="n"/>
      <c r="K86" s="27" t="n"/>
      <c r="L86" s="27" t="n"/>
      <c r="M86" s="27" t="n"/>
      <c r="N86" s="27" t="n"/>
      <c r="O86" s="15" t="n"/>
      <c r="P86" s="17">
        <f>IF(OR($I86="",$L86=""),"",$L86-$I86+1)</f>
        <v/>
      </c>
      <c r="Q86" s="17">
        <f>IF(OR($I86="",$J86=""),"",$J86-$I86)</f>
        <v/>
      </c>
      <c r="R86" s="17">
        <f>IF($I86="","",IF($M86&lt;&gt;"",MAX(0,$M86-$I86),MAX(0,'Paramètres'!$B$2-$I86)))</f>
        <v/>
      </c>
      <c r="S86" s="18">
        <f>IF($A86="","",IF($N86&lt;&gt;"","Terminé",IF($M86&lt;&gt;"","En place",IF($I86&lt;'Paramètres'!$B$2,"En retard","À venir"))))</f>
        <v/>
      </c>
      <c r="T86" s="18">
        <f>IF($A86="","",IF(OR($B86="",$I86="",$J86="",$K86="",$L86=""),"À compléter",IF(NOT(AND($I86&lt;=$J86,$J86&lt;=$K86,$K86&lt;=$L86)),"Dates incohérentes",IF(COUNTIFS('Planning'!$B$2:$B$201,$B86,'Planning'!$I$2:$I$201,"&lt;="&amp;$L86,'Planning'!$L$2:$L$201,"&gt;="&amp;$I86)&gt;1,"Chevauchement",IF(AND($M86="",$I86&lt;'Paramètres'!$B$2),"Retard de disponibilité","OK")))))</f>
        <v/>
      </c>
      <c r="U86" s="15" t="n"/>
    </row>
    <row r="87" ht="34" customHeight="1">
      <c r="A87" s="14" t="n"/>
      <c r="B87" s="14" t="n"/>
      <c r="C87" s="14" t="n"/>
      <c r="D87" s="15" t="n"/>
      <c r="E87" s="14" t="n"/>
      <c r="F87" s="14" t="n"/>
      <c r="G87" s="15" t="n"/>
      <c r="H87" s="15" t="n"/>
      <c r="I87" s="27" t="n"/>
      <c r="J87" s="27" t="n"/>
      <c r="K87" s="27" t="n"/>
      <c r="L87" s="27" t="n"/>
      <c r="M87" s="27" t="n"/>
      <c r="N87" s="27" t="n"/>
      <c r="O87" s="15" t="n"/>
      <c r="P87" s="10">
        <f>IF(OR($I87="",$L87=""),"",$L87-$I87+1)</f>
        <v/>
      </c>
      <c r="Q87" s="10">
        <f>IF(OR($I87="",$J87=""),"",$J87-$I87)</f>
        <v/>
      </c>
      <c r="R87" s="10">
        <f>IF($I87="","",IF($M87&lt;&gt;"",MAX(0,$M87-$I87),MAX(0,'Paramètres'!$B$2-$I87)))</f>
        <v/>
      </c>
      <c r="S87" s="19">
        <f>IF($A87="","",IF($N87&lt;&gt;"","Terminé",IF($M87&lt;&gt;"","En place",IF($I87&lt;'Paramètres'!$B$2,"En retard","À venir"))))</f>
        <v/>
      </c>
      <c r="T87" s="19">
        <f>IF($A87="","",IF(OR($B87="",$I87="",$J87="",$K87="",$L87=""),"À compléter",IF(NOT(AND($I87&lt;=$J87,$J87&lt;=$K87,$K87&lt;=$L87)),"Dates incohérentes",IF(COUNTIFS('Planning'!$B$2:$B$201,$B87,'Planning'!$I$2:$I$201,"&lt;="&amp;$L87,'Planning'!$L$2:$L$201,"&gt;="&amp;$I87)&gt;1,"Chevauchement",IF(AND($M87="",$I87&lt;'Paramètres'!$B$2),"Retard de disponibilité","OK")))))</f>
        <v/>
      </c>
      <c r="U87" s="15" t="n"/>
    </row>
    <row r="88" ht="34" customHeight="1">
      <c r="A88" s="14" t="n"/>
      <c r="B88" s="14" t="n"/>
      <c r="C88" s="14" t="n"/>
      <c r="D88" s="15" t="n"/>
      <c r="E88" s="14" t="n"/>
      <c r="F88" s="14" t="n"/>
      <c r="G88" s="15" t="n"/>
      <c r="H88" s="15" t="n"/>
      <c r="I88" s="27" t="n"/>
      <c r="J88" s="27" t="n"/>
      <c r="K88" s="27" t="n"/>
      <c r="L88" s="27" t="n"/>
      <c r="M88" s="27" t="n"/>
      <c r="N88" s="27" t="n"/>
      <c r="O88" s="15" t="n"/>
      <c r="P88" s="17">
        <f>IF(OR($I88="",$L88=""),"",$L88-$I88+1)</f>
        <v/>
      </c>
      <c r="Q88" s="17">
        <f>IF(OR($I88="",$J88=""),"",$J88-$I88)</f>
        <v/>
      </c>
      <c r="R88" s="17">
        <f>IF($I88="","",IF($M88&lt;&gt;"",MAX(0,$M88-$I88),MAX(0,'Paramètres'!$B$2-$I88)))</f>
        <v/>
      </c>
      <c r="S88" s="18">
        <f>IF($A88="","",IF($N88&lt;&gt;"","Terminé",IF($M88&lt;&gt;"","En place",IF($I88&lt;'Paramètres'!$B$2,"En retard","À venir"))))</f>
        <v/>
      </c>
      <c r="T88" s="18">
        <f>IF($A88="","",IF(OR($B88="",$I88="",$J88="",$K88="",$L88=""),"À compléter",IF(NOT(AND($I88&lt;=$J88,$J88&lt;=$K88,$K88&lt;=$L88)),"Dates incohérentes",IF(COUNTIFS('Planning'!$B$2:$B$201,$B88,'Planning'!$I$2:$I$201,"&lt;="&amp;$L88,'Planning'!$L$2:$L$201,"&gt;="&amp;$I88)&gt;1,"Chevauchement",IF(AND($M88="",$I88&lt;'Paramètres'!$B$2),"Retard de disponibilité","OK")))))</f>
        <v/>
      </c>
      <c r="U88" s="15" t="n"/>
    </row>
    <row r="89" ht="34" customHeight="1">
      <c r="A89" s="14" t="n"/>
      <c r="B89" s="14" t="n"/>
      <c r="C89" s="14" t="n"/>
      <c r="D89" s="15" t="n"/>
      <c r="E89" s="14" t="n"/>
      <c r="F89" s="14" t="n"/>
      <c r="G89" s="15" t="n"/>
      <c r="H89" s="15" t="n"/>
      <c r="I89" s="27" t="n"/>
      <c r="J89" s="27" t="n"/>
      <c r="K89" s="27" t="n"/>
      <c r="L89" s="27" t="n"/>
      <c r="M89" s="27" t="n"/>
      <c r="N89" s="27" t="n"/>
      <c r="O89" s="15" t="n"/>
      <c r="P89" s="10">
        <f>IF(OR($I89="",$L89=""),"",$L89-$I89+1)</f>
        <v/>
      </c>
      <c r="Q89" s="10">
        <f>IF(OR($I89="",$J89=""),"",$J89-$I89)</f>
        <v/>
      </c>
      <c r="R89" s="10">
        <f>IF($I89="","",IF($M89&lt;&gt;"",MAX(0,$M89-$I89),MAX(0,'Paramètres'!$B$2-$I89)))</f>
        <v/>
      </c>
      <c r="S89" s="19">
        <f>IF($A89="","",IF($N89&lt;&gt;"","Terminé",IF($M89&lt;&gt;"","En place",IF($I89&lt;'Paramètres'!$B$2,"En retard","À venir"))))</f>
        <v/>
      </c>
      <c r="T89" s="19">
        <f>IF($A89="","",IF(OR($B89="",$I89="",$J89="",$K89="",$L89=""),"À compléter",IF(NOT(AND($I89&lt;=$J89,$J89&lt;=$K89,$K89&lt;=$L89)),"Dates incohérentes",IF(COUNTIFS('Planning'!$B$2:$B$201,$B89,'Planning'!$I$2:$I$201,"&lt;="&amp;$L89,'Planning'!$L$2:$L$201,"&gt;="&amp;$I89)&gt;1,"Chevauchement",IF(AND($M89="",$I89&lt;'Paramètres'!$B$2),"Retard de disponibilité","OK")))))</f>
        <v/>
      </c>
      <c r="U89" s="15" t="n"/>
    </row>
    <row r="90" ht="34" customHeight="1">
      <c r="A90" s="14" t="n"/>
      <c r="B90" s="14" t="n"/>
      <c r="C90" s="14" t="n"/>
      <c r="D90" s="15" t="n"/>
      <c r="E90" s="14" t="n"/>
      <c r="F90" s="14" t="n"/>
      <c r="G90" s="15" t="n"/>
      <c r="H90" s="15" t="n"/>
      <c r="I90" s="27" t="n"/>
      <c r="J90" s="27" t="n"/>
      <c r="K90" s="27" t="n"/>
      <c r="L90" s="27" t="n"/>
      <c r="M90" s="27" t="n"/>
      <c r="N90" s="27" t="n"/>
      <c r="O90" s="15" t="n"/>
      <c r="P90" s="17">
        <f>IF(OR($I90="",$L90=""),"",$L90-$I90+1)</f>
        <v/>
      </c>
      <c r="Q90" s="17">
        <f>IF(OR($I90="",$J90=""),"",$J90-$I90)</f>
        <v/>
      </c>
      <c r="R90" s="17">
        <f>IF($I90="","",IF($M90&lt;&gt;"",MAX(0,$M90-$I90),MAX(0,'Paramètres'!$B$2-$I90)))</f>
        <v/>
      </c>
      <c r="S90" s="18">
        <f>IF($A90="","",IF($N90&lt;&gt;"","Terminé",IF($M90&lt;&gt;"","En place",IF($I90&lt;'Paramètres'!$B$2,"En retard","À venir"))))</f>
        <v/>
      </c>
      <c r="T90" s="18">
        <f>IF($A90="","",IF(OR($B90="",$I90="",$J90="",$K90="",$L90=""),"À compléter",IF(NOT(AND($I90&lt;=$J90,$J90&lt;=$K90,$K90&lt;=$L90)),"Dates incohérentes",IF(COUNTIFS('Planning'!$B$2:$B$201,$B90,'Planning'!$I$2:$I$201,"&lt;="&amp;$L90,'Planning'!$L$2:$L$201,"&gt;="&amp;$I90)&gt;1,"Chevauchement",IF(AND($M90="",$I90&lt;'Paramètres'!$B$2),"Retard de disponibilité","OK")))))</f>
        <v/>
      </c>
      <c r="U90" s="15" t="n"/>
    </row>
    <row r="91" ht="34" customHeight="1">
      <c r="A91" s="14" t="n"/>
      <c r="B91" s="14" t="n"/>
      <c r="C91" s="14" t="n"/>
      <c r="D91" s="15" t="n"/>
      <c r="E91" s="14" t="n"/>
      <c r="F91" s="14" t="n"/>
      <c r="G91" s="15" t="n"/>
      <c r="H91" s="15" t="n"/>
      <c r="I91" s="27" t="n"/>
      <c r="J91" s="27" t="n"/>
      <c r="K91" s="27" t="n"/>
      <c r="L91" s="27" t="n"/>
      <c r="M91" s="27" t="n"/>
      <c r="N91" s="27" t="n"/>
      <c r="O91" s="15" t="n"/>
      <c r="P91" s="10">
        <f>IF(OR($I91="",$L91=""),"",$L91-$I91+1)</f>
        <v/>
      </c>
      <c r="Q91" s="10">
        <f>IF(OR($I91="",$J91=""),"",$J91-$I91)</f>
        <v/>
      </c>
      <c r="R91" s="10">
        <f>IF($I91="","",IF($M91&lt;&gt;"",MAX(0,$M91-$I91),MAX(0,'Paramètres'!$B$2-$I91)))</f>
        <v/>
      </c>
      <c r="S91" s="19">
        <f>IF($A91="","",IF($N91&lt;&gt;"","Terminé",IF($M91&lt;&gt;"","En place",IF($I91&lt;'Paramètres'!$B$2,"En retard","À venir"))))</f>
        <v/>
      </c>
      <c r="T91" s="19">
        <f>IF($A91="","",IF(OR($B91="",$I91="",$J91="",$K91="",$L91=""),"À compléter",IF(NOT(AND($I91&lt;=$J91,$J91&lt;=$K91,$K91&lt;=$L91)),"Dates incohérentes",IF(COUNTIFS('Planning'!$B$2:$B$201,$B91,'Planning'!$I$2:$I$201,"&lt;="&amp;$L91,'Planning'!$L$2:$L$201,"&gt;="&amp;$I91)&gt;1,"Chevauchement",IF(AND($M91="",$I91&lt;'Paramètres'!$B$2),"Retard de disponibilité","OK")))))</f>
        <v/>
      </c>
      <c r="U91" s="15" t="n"/>
    </row>
    <row r="92" ht="34" customHeight="1">
      <c r="A92" s="14" t="n"/>
      <c r="B92" s="14" t="n"/>
      <c r="C92" s="14" t="n"/>
      <c r="D92" s="15" t="n"/>
      <c r="E92" s="14" t="n"/>
      <c r="F92" s="14" t="n"/>
      <c r="G92" s="15" t="n"/>
      <c r="H92" s="15" t="n"/>
      <c r="I92" s="27" t="n"/>
      <c r="J92" s="27" t="n"/>
      <c r="K92" s="27" t="n"/>
      <c r="L92" s="27" t="n"/>
      <c r="M92" s="27" t="n"/>
      <c r="N92" s="27" t="n"/>
      <c r="O92" s="15" t="n"/>
      <c r="P92" s="17">
        <f>IF(OR($I92="",$L92=""),"",$L92-$I92+1)</f>
        <v/>
      </c>
      <c r="Q92" s="17">
        <f>IF(OR($I92="",$J92=""),"",$J92-$I92)</f>
        <v/>
      </c>
      <c r="R92" s="17">
        <f>IF($I92="","",IF($M92&lt;&gt;"",MAX(0,$M92-$I92),MAX(0,'Paramètres'!$B$2-$I92)))</f>
        <v/>
      </c>
      <c r="S92" s="18">
        <f>IF($A92="","",IF($N92&lt;&gt;"","Terminé",IF($M92&lt;&gt;"","En place",IF($I92&lt;'Paramètres'!$B$2,"En retard","À venir"))))</f>
        <v/>
      </c>
      <c r="T92" s="18">
        <f>IF($A92="","",IF(OR($B92="",$I92="",$J92="",$K92="",$L92=""),"À compléter",IF(NOT(AND($I92&lt;=$J92,$J92&lt;=$K92,$K92&lt;=$L92)),"Dates incohérentes",IF(COUNTIFS('Planning'!$B$2:$B$201,$B92,'Planning'!$I$2:$I$201,"&lt;="&amp;$L92,'Planning'!$L$2:$L$201,"&gt;="&amp;$I92)&gt;1,"Chevauchement",IF(AND($M92="",$I92&lt;'Paramètres'!$B$2),"Retard de disponibilité","OK")))))</f>
        <v/>
      </c>
      <c r="U92" s="15" t="n"/>
    </row>
    <row r="93" ht="34" customHeight="1">
      <c r="A93" s="14" t="n"/>
      <c r="B93" s="14" t="n"/>
      <c r="C93" s="14" t="n"/>
      <c r="D93" s="15" t="n"/>
      <c r="E93" s="14" t="n"/>
      <c r="F93" s="14" t="n"/>
      <c r="G93" s="15" t="n"/>
      <c r="H93" s="15" t="n"/>
      <c r="I93" s="27" t="n"/>
      <c r="J93" s="27" t="n"/>
      <c r="K93" s="27" t="n"/>
      <c r="L93" s="27" t="n"/>
      <c r="M93" s="27" t="n"/>
      <c r="N93" s="27" t="n"/>
      <c r="O93" s="15" t="n"/>
      <c r="P93" s="10">
        <f>IF(OR($I93="",$L93=""),"",$L93-$I93+1)</f>
        <v/>
      </c>
      <c r="Q93" s="10">
        <f>IF(OR($I93="",$J93=""),"",$J93-$I93)</f>
        <v/>
      </c>
      <c r="R93" s="10">
        <f>IF($I93="","",IF($M93&lt;&gt;"",MAX(0,$M93-$I93),MAX(0,'Paramètres'!$B$2-$I93)))</f>
        <v/>
      </c>
      <c r="S93" s="19">
        <f>IF($A93="","",IF($N93&lt;&gt;"","Terminé",IF($M93&lt;&gt;"","En place",IF($I93&lt;'Paramètres'!$B$2,"En retard","À venir"))))</f>
        <v/>
      </c>
      <c r="T93" s="19">
        <f>IF($A93="","",IF(OR($B93="",$I93="",$J93="",$K93="",$L93=""),"À compléter",IF(NOT(AND($I93&lt;=$J93,$J93&lt;=$K93,$K93&lt;=$L93)),"Dates incohérentes",IF(COUNTIFS('Planning'!$B$2:$B$201,$B93,'Planning'!$I$2:$I$201,"&lt;="&amp;$L93,'Planning'!$L$2:$L$201,"&gt;="&amp;$I93)&gt;1,"Chevauchement",IF(AND($M93="",$I93&lt;'Paramètres'!$B$2),"Retard de disponibilité","OK")))))</f>
        <v/>
      </c>
      <c r="U93" s="15" t="n"/>
    </row>
    <row r="94" ht="34" customHeight="1">
      <c r="A94" s="14" t="n"/>
      <c r="B94" s="14" t="n"/>
      <c r="C94" s="14" t="n"/>
      <c r="D94" s="15" t="n"/>
      <c r="E94" s="14" t="n"/>
      <c r="F94" s="14" t="n"/>
      <c r="G94" s="15" t="n"/>
      <c r="H94" s="15" t="n"/>
      <c r="I94" s="27" t="n"/>
      <c r="J94" s="27" t="n"/>
      <c r="K94" s="27" t="n"/>
      <c r="L94" s="27" t="n"/>
      <c r="M94" s="27" t="n"/>
      <c r="N94" s="27" t="n"/>
      <c r="O94" s="15" t="n"/>
      <c r="P94" s="17">
        <f>IF(OR($I94="",$L94=""),"",$L94-$I94+1)</f>
        <v/>
      </c>
      <c r="Q94" s="17">
        <f>IF(OR($I94="",$J94=""),"",$J94-$I94)</f>
        <v/>
      </c>
      <c r="R94" s="17">
        <f>IF($I94="","",IF($M94&lt;&gt;"",MAX(0,$M94-$I94),MAX(0,'Paramètres'!$B$2-$I94)))</f>
        <v/>
      </c>
      <c r="S94" s="18">
        <f>IF($A94="","",IF($N94&lt;&gt;"","Terminé",IF($M94&lt;&gt;"","En place",IF($I94&lt;'Paramètres'!$B$2,"En retard","À venir"))))</f>
        <v/>
      </c>
      <c r="T94" s="18">
        <f>IF($A94="","",IF(OR($B94="",$I94="",$J94="",$K94="",$L94=""),"À compléter",IF(NOT(AND($I94&lt;=$J94,$J94&lt;=$K94,$K94&lt;=$L94)),"Dates incohérentes",IF(COUNTIFS('Planning'!$B$2:$B$201,$B94,'Planning'!$I$2:$I$201,"&lt;="&amp;$L94,'Planning'!$L$2:$L$201,"&gt;="&amp;$I94)&gt;1,"Chevauchement",IF(AND($M94="",$I94&lt;'Paramètres'!$B$2),"Retard de disponibilité","OK")))))</f>
        <v/>
      </c>
      <c r="U94" s="15" t="n"/>
    </row>
    <row r="95" ht="34" customHeight="1">
      <c r="A95" s="14" t="n"/>
      <c r="B95" s="14" t="n"/>
      <c r="C95" s="14" t="n"/>
      <c r="D95" s="15" t="n"/>
      <c r="E95" s="14" t="n"/>
      <c r="F95" s="14" t="n"/>
      <c r="G95" s="15" t="n"/>
      <c r="H95" s="15" t="n"/>
      <c r="I95" s="27" t="n"/>
      <c r="J95" s="27" t="n"/>
      <c r="K95" s="27" t="n"/>
      <c r="L95" s="27" t="n"/>
      <c r="M95" s="27" t="n"/>
      <c r="N95" s="27" t="n"/>
      <c r="O95" s="15" t="n"/>
      <c r="P95" s="10">
        <f>IF(OR($I95="",$L95=""),"",$L95-$I95+1)</f>
        <v/>
      </c>
      <c r="Q95" s="10">
        <f>IF(OR($I95="",$J95=""),"",$J95-$I95)</f>
        <v/>
      </c>
      <c r="R95" s="10">
        <f>IF($I95="","",IF($M95&lt;&gt;"",MAX(0,$M95-$I95),MAX(0,'Paramètres'!$B$2-$I95)))</f>
        <v/>
      </c>
      <c r="S95" s="19">
        <f>IF($A95="","",IF($N95&lt;&gt;"","Terminé",IF($M95&lt;&gt;"","En place",IF($I95&lt;'Paramètres'!$B$2,"En retard","À venir"))))</f>
        <v/>
      </c>
      <c r="T95" s="19">
        <f>IF($A95="","",IF(OR($B95="",$I95="",$J95="",$K95="",$L95=""),"À compléter",IF(NOT(AND($I95&lt;=$J95,$J95&lt;=$K95,$K95&lt;=$L95)),"Dates incohérentes",IF(COUNTIFS('Planning'!$B$2:$B$201,$B95,'Planning'!$I$2:$I$201,"&lt;="&amp;$L95,'Planning'!$L$2:$L$201,"&gt;="&amp;$I95)&gt;1,"Chevauchement",IF(AND($M95="",$I95&lt;'Paramètres'!$B$2),"Retard de disponibilité","OK")))))</f>
        <v/>
      </c>
      <c r="U95" s="15" t="n"/>
    </row>
    <row r="96" ht="34" customHeight="1">
      <c r="A96" s="14" t="n"/>
      <c r="B96" s="14" t="n"/>
      <c r="C96" s="14" t="n"/>
      <c r="D96" s="15" t="n"/>
      <c r="E96" s="14" t="n"/>
      <c r="F96" s="14" t="n"/>
      <c r="G96" s="15" t="n"/>
      <c r="H96" s="15" t="n"/>
      <c r="I96" s="27" t="n"/>
      <c r="J96" s="27" t="n"/>
      <c r="K96" s="27" t="n"/>
      <c r="L96" s="27" t="n"/>
      <c r="M96" s="27" t="n"/>
      <c r="N96" s="27" t="n"/>
      <c r="O96" s="15" t="n"/>
      <c r="P96" s="17">
        <f>IF(OR($I96="",$L96=""),"",$L96-$I96+1)</f>
        <v/>
      </c>
      <c r="Q96" s="17">
        <f>IF(OR($I96="",$J96=""),"",$J96-$I96)</f>
        <v/>
      </c>
      <c r="R96" s="17">
        <f>IF($I96="","",IF($M96&lt;&gt;"",MAX(0,$M96-$I96),MAX(0,'Paramètres'!$B$2-$I96)))</f>
        <v/>
      </c>
      <c r="S96" s="18">
        <f>IF($A96="","",IF($N96&lt;&gt;"","Terminé",IF($M96&lt;&gt;"","En place",IF($I96&lt;'Paramètres'!$B$2,"En retard","À venir"))))</f>
        <v/>
      </c>
      <c r="T96" s="18">
        <f>IF($A96="","",IF(OR($B96="",$I96="",$J96="",$K96="",$L96=""),"À compléter",IF(NOT(AND($I96&lt;=$J96,$J96&lt;=$K96,$K96&lt;=$L96)),"Dates incohérentes",IF(COUNTIFS('Planning'!$B$2:$B$201,$B96,'Planning'!$I$2:$I$201,"&lt;="&amp;$L96,'Planning'!$L$2:$L$201,"&gt;="&amp;$I96)&gt;1,"Chevauchement",IF(AND($M96="",$I96&lt;'Paramètres'!$B$2),"Retard de disponibilité","OK")))))</f>
        <v/>
      </c>
      <c r="U96" s="15" t="n"/>
    </row>
    <row r="97" ht="34" customHeight="1">
      <c r="A97" s="14" t="n"/>
      <c r="B97" s="14" t="n"/>
      <c r="C97" s="14" t="n"/>
      <c r="D97" s="15" t="n"/>
      <c r="E97" s="14" t="n"/>
      <c r="F97" s="14" t="n"/>
      <c r="G97" s="15" t="n"/>
      <c r="H97" s="15" t="n"/>
      <c r="I97" s="27" t="n"/>
      <c r="J97" s="27" t="n"/>
      <c r="K97" s="27" t="n"/>
      <c r="L97" s="27" t="n"/>
      <c r="M97" s="27" t="n"/>
      <c r="N97" s="27" t="n"/>
      <c r="O97" s="15" t="n"/>
      <c r="P97" s="10">
        <f>IF(OR($I97="",$L97=""),"",$L97-$I97+1)</f>
        <v/>
      </c>
      <c r="Q97" s="10">
        <f>IF(OR($I97="",$J97=""),"",$J97-$I97)</f>
        <v/>
      </c>
      <c r="R97" s="10">
        <f>IF($I97="","",IF($M97&lt;&gt;"",MAX(0,$M97-$I97),MAX(0,'Paramètres'!$B$2-$I97)))</f>
        <v/>
      </c>
      <c r="S97" s="19">
        <f>IF($A97="","",IF($N97&lt;&gt;"","Terminé",IF($M97&lt;&gt;"","En place",IF($I97&lt;'Paramètres'!$B$2,"En retard","À venir"))))</f>
        <v/>
      </c>
      <c r="T97" s="19">
        <f>IF($A97="","",IF(OR($B97="",$I97="",$J97="",$K97="",$L97=""),"À compléter",IF(NOT(AND($I97&lt;=$J97,$J97&lt;=$K97,$K97&lt;=$L97)),"Dates incohérentes",IF(COUNTIFS('Planning'!$B$2:$B$201,$B97,'Planning'!$I$2:$I$201,"&lt;="&amp;$L97,'Planning'!$L$2:$L$201,"&gt;="&amp;$I97)&gt;1,"Chevauchement",IF(AND($M97="",$I97&lt;'Paramètres'!$B$2),"Retard de disponibilité","OK")))))</f>
        <v/>
      </c>
      <c r="U97" s="15" t="n"/>
    </row>
    <row r="98" ht="34" customHeight="1">
      <c r="A98" s="14" t="n"/>
      <c r="B98" s="14" t="n"/>
      <c r="C98" s="14" t="n"/>
      <c r="D98" s="15" t="n"/>
      <c r="E98" s="14" t="n"/>
      <c r="F98" s="14" t="n"/>
      <c r="G98" s="15" t="n"/>
      <c r="H98" s="15" t="n"/>
      <c r="I98" s="27" t="n"/>
      <c r="J98" s="27" t="n"/>
      <c r="K98" s="27" t="n"/>
      <c r="L98" s="27" t="n"/>
      <c r="M98" s="27" t="n"/>
      <c r="N98" s="27" t="n"/>
      <c r="O98" s="15" t="n"/>
      <c r="P98" s="17">
        <f>IF(OR($I98="",$L98=""),"",$L98-$I98+1)</f>
        <v/>
      </c>
      <c r="Q98" s="17">
        <f>IF(OR($I98="",$J98=""),"",$J98-$I98)</f>
        <v/>
      </c>
      <c r="R98" s="17">
        <f>IF($I98="","",IF($M98&lt;&gt;"",MAX(0,$M98-$I98),MAX(0,'Paramètres'!$B$2-$I98)))</f>
        <v/>
      </c>
      <c r="S98" s="18">
        <f>IF($A98="","",IF($N98&lt;&gt;"","Terminé",IF($M98&lt;&gt;"","En place",IF($I98&lt;'Paramètres'!$B$2,"En retard","À venir"))))</f>
        <v/>
      </c>
      <c r="T98" s="18">
        <f>IF($A98="","",IF(OR($B98="",$I98="",$J98="",$K98="",$L98=""),"À compléter",IF(NOT(AND($I98&lt;=$J98,$J98&lt;=$K98,$K98&lt;=$L98)),"Dates incohérentes",IF(COUNTIFS('Planning'!$B$2:$B$201,$B98,'Planning'!$I$2:$I$201,"&lt;="&amp;$L98,'Planning'!$L$2:$L$201,"&gt;="&amp;$I98)&gt;1,"Chevauchement",IF(AND($M98="",$I98&lt;'Paramètres'!$B$2),"Retard de disponibilité","OK")))))</f>
        <v/>
      </c>
      <c r="U98" s="15" t="n"/>
    </row>
    <row r="99" ht="34" customHeight="1">
      <c r="A99" s="14" t="n"/>
      <c r="B99" s="14" t="n"/>
      <c r="C99" s="14" t="n"/>
      <c r="D99" s="15" t="n"/>
      <c r="E99" s="14" t="n"/>
      <c r="F99" s="14" t="n"/>
      <c r="G99" s="15" t="n"/>
      <c r="H99" s="15" t="n"/>
      <c r="I99" s="27" t="n"/>
      <c r="J99" s="27" t="n"/>
      <c r="K99" s="27" t="n"/>
      <c r="L99" s="27" t="n"/>
      <c r="M99" s="27" t="n"/>
      <c r="N99" s="27" t="n"/>
      <c r="O99" s="15" t="n"/>
      <c r="P99" s="10">
        <f>IF(OR($I99="",$L99=""),"",$L99-$I99+1)</f>
        <v/>
      </c>
      <c r="Q99" s="10">
        <f>IF(OR($I99="",$J99=""),"",$J99-$I99)</f>
        <v/>
      </c>
      <c r="R99" s="10">
        <f>IF($I99="","",IF($M99&lt;&gt;"",MAX(0,$M99-$I99),MAX(0,'Paramètres'!$B$2-$I99)))</f>
        <v/>
      </c>
      <c r="S99" s="19">
        <f>IF($A99="","",IF($N99&lt;&gt;"","Terminé",IF($M99&lt;&gt;"","En place",IF($I99&lt;'Paramètres'!$B$2,"En retard","À venir"))))</f>
        <v/>
      </c>
      <c r="T99" s="19">
        <f>IF($A99="","",IF(OR($B99="",$I99="",$J99="",$K99="",$L99=""),"À compléter",IF(NOT(AND($I99&lt;=$J99,$J99&lt;=$K99,$K99&lt;=$L99)),"Dates incohérentes",IF(COUNTIFS('Planning'!$B$2:$B$201,$B99,'Planning'!$I$2:$I$201,"&lt;="&amp;$L99,'Planning'!$L$2:$L$201,"&gt;="&amp;$I99)&gt;1,"Chevauchement",IF(AND($M99="",$I99&lt;'Paramètres'!$B$2),"Retard de disponibilité","OK")))))</f>
        <v/>
      </c>
      <c r="U99" s="15" t="n"/>
    </row>
    <row r="100" ht="34" customHeight="1">
      <c r="A100" s="14" t="n"/>
      <c r="B100" s="14" t="n"/>
      <c r="C100" s="14" t="n"/>
      <c r="D100" s="15" t="n"/>
      <c r="E100" s="14" t="n"/>
      <c r="F100" s="14" t="n"/>
      <c r="G100" s="15" t="n"/>
      <c r="H100" s="15" t="n"/>
      <c r="I100" s="27" t="n"/>
      <c r="J100" s="27" t="n"/>
      <c r="K100" s="27" t="n"/>
      <c r="L100" s="27" t="n"/>
      <c r="M100" s="27" t="n"/>
      <c r="N100" s="27" t="n"/>
      <c r="O100" s="15" t="n"/>
      <c r="P100" s="17">
        <f>IF(OR($I100="",$L100=""),"",$L100-$I100+1)</f>
        <v/>
      </c>
      <c r="Q100" s="17">
        <f>IF(OR($I100="",$J100=""),"",$J100-$I100)</f>
        <v/>
      </c>
      <c r="R100" s="17">
        <f>IF($I100="","",IF($M100&lt;&gt;"",MAX(0,$M100-$I100),MAX(0,'Paramètres'!$B$2-$I100)))</f>
        <v/>
      </c>
      <c r="S100" s="18">
        <f>IF($A100="","",IF($N100&lt;&gt;"","Terminé",IF($M100&lt;&gt;"","En place",IF($I100&lt;'Paramètres'!$B$2,"En retard","À venir"))))</f>
        <v/>
      </c>
      <c r="T100" s="18">
        <f>IF($A100="","",IF(OR($B100="",$I100="",$J100="",$K100="",$L100=""),"À compléter",IF(NOT(AND($I100&lt;=$J100,$J100&lt;=$K100,$K100&lt;=$L100)),"Dates incohérentes",IF(COUNTIFS('Planning'!$B$2:$B$201,$B100,'Planning'!$I$2:$I$201,"&lt;="&amp;$L100,'Planning'!$L$2:$L$201,"&gt;="&amp;$I100)&gt;1,"Chevauchement",IF(AND($M100="",$I100&lt;'Paramètres'!$B$2),"Retard de disponibilité","OK")))))</f>
        <v/>
      </c>
      <c r="U100" s="15" t="n"/>
    </row>
    <row r="101" ht="34" customHeight="1">
      <c r="A101" s="14" t="n"/>
      <c r="B101" s="14" t="n"/>
      <c r="C101" s="14" t="n"/>
      <c r="D101" s="15" t="n"/>
      <c r="E101" s="14" t="n"/>
      <c r="F101" s="14" t="n"/>
      <c r="G101" s="15" t="n"/>
      <c r="H101" s="15" t="n"/>
      <c r="I101" s="27" t="n"/>
      <c r="J101" s="27" t="n"/>
      <c r="K101" s="27" t="n"/>
      <c r="L101" s="27" t="n"/>
      <c r="M101" s="27" t="n"/>
      <c r="N101" s="27" t="n"/>
      <c r="O101" s="15" t="n"/>
      <c r="P101" s="10">
        <f>IF(OR($I101="",$L101=""),"",$L101-$I101+1)</f>
        <v/>
      </c>
      <c r="Q101" s="10">
        <f>IF(OR($I101="",$J101=""),"",$J101-$I101)</f>
        <v/>
      </c>
      <c r="R101" s="10">
        <f>IF($I101="","",IF($M101&lt;&gt;"",MAX(0,$M101-$I101),MAX(0,'Paramètres'!$B$2-$I101)))</f>
        <v/>
      </c>
      <c r="S101" s="19">
        <f>IF($A101="","",IF($N101&lt;&gt;"","Terminé",IF($M101&lt;&gt;"","En place",IF($I101&lt;'Paramètres'!$B$2,"En retard","À venir"))))</f>
        <v/>
      </c>
      <c r="T101" s="19">
        <f>IF($A101="","",IF(OR($B101="",$I101="",$J101="",$K101="",$L101=""),"À compléter",IF(NOT(AND($I101&lt;=$J101,$J101&lt;=$K101,$K101&lt;=$L101)),"Dates incohérentes",IF(COUNTIFS('Planning'!$B$2:$B$201,$B101,'Planning'!$I$2:$I$201,"&lt;="&amp;$L101,'Planning'!$L$2:$L$201,"&gt;="&amp;$I101)&gt;1,"Chevauchement",IF(AND($M101="",$I101&lt;'Paramètres'!$B$2),"Retard de disponibilité","OK")))))</f>
        <v/>
      </c>
      <c r="U101" s="15" t="n"/>
    </row>
    <row r="102" ht="34" customHeight="1">
      <c r="A102" s="14" t="n"/>
      <c r="B102" s="14" t="n"/>
      <c r="C102" s="14" t="n"/>
      <c r="D102" s="15" t="n"/>
      <c r="E102" s="14" t="n"/>
      <c r="F102" s="14" t="n"/>
      <c r="G102" s="15" t="n"/>
      <c r="H102" s="15" t="n"/>
      <c r="I102" s="27" t="n"/>
      <c r="J102" s="27" t="n"/>
      <c r="K102" s="27" t="n"/>
      <c r="L102" s="27" t="n"/>
      <c r="M102" s="27" t="n"/>
      <c r="N102" s="27" t="n"/>
      <c r="O102" s="15" t="n"/>
      <c r="P102" s="17">
        <f>IF(OR($I102="",$L102=""),"",$L102-$I102+1)</f>
        <v/>
      </c>
      <c r="Q102" s="17">
        <f>IF(OR($I102="",$J102=""),"",$J102-$I102)</f>
        <v/>
      </c>
      <c r="R102" s="17">
        <f>IF($I102="","",IF($M102&lt;&gt;"",MAX(0,$M102-$I102),MAX(0,'Paramètres'!$B$2-$I102)))</f>
        <v/>
      </c>
      <c r="S102" s="18">
        <f>IF($A102="","",IF($N102&lt;&gt;"","Terminé",IF($M102&lt;&gt;"","En place",IF($I102&lt;'Paramètres'!$B$2,"En retard","À venir"))))</f>
        <v/>
      </c>
      <c r="T102" s="18">
        <f>IF($A102="","",IF(OR($B102="",$I102="",$J102="",$K102="",$L102=""),"À compléter",IF(NOT(AND($I102&lt;=$J102,$J102&lt;=$K102,$K102&lt;=$L102)),"Dates incohérentes",IF(COUNTIFS('Planning'!$B$2:$B$201,$B102,'Planning'!$I$2:$I$201,"&lt;="&amp;$L102,'Planning'!$L$2:$L$201,"&gt;="&amp;$I102)&gt;1,"Chevauchement",IF(AND($M102="",$I102&lt;'Paramètres'!$B$2),"Retard de disponibilité","OK")))))</f>
        <v/>
      </c>
      <c r="U102" s="15" t="n"/>
    </row>
    <row r="103" ht="34" customHeight="1">
      <c r="A103" s="14" t="n"/>
      <c r="B103" s="14" t="n"/>
      <c r="C103" s="14" t="n"/>
      <c r="D103" s="15" t="n"/>
      <c r="E103" s="14" t="n"/>
      <c r="F103" s="14" t="n"/>
      <c r="G103" s="15" t="n"/>
      <c r="H103" s="15" t="n"/>
      <c r="I103" s="27" t="n"/>
      <c r="J103" s="27" t="n"/>
      <c r="K103" s="27" t="n"/>
      <c r="L103" s="27" t="n"/>
      <c r="M103" s="27" t="n"/>
      <c r="N103" s="27" t="n"/>
      <c r="O103" s="15" t="n"/>
      <c r="P103" s="10">
        <f>IF(OR($I103="",$L103=""),"",$L103-$I103+1)</f>
        <v/>
      </c>
      <c r="Q103" s="10">
        <f>IF(OR($I103="",$J103=""),"",$J103-$I103)</f>
        <v/>
      </c>
      <c r="R103" s="10">
        <f>IF($I103="","",IF($M103&lt;&gt;"",MAX(0,$M103-$I103),MAX(0,'Paramètres'!$B$2-$I103)))</f>
        <v/>
      </c>
      <c r="S103" s="19">
        <f>IF($A103="","",IF($N103&lt;&gt;"","Terminé",IF($M103&lt;&gt;"","En place",IF($I103&lt;'Paramètres'!$B$2,"En retard","À venir"))))</f>
        <v/>
      </c>
      <c r="T103" s="19">
        <f>IF($A103="","",IF(OR($B103="",$I103="",$J103="",$K103="",$L103=""),"À compléter",IF(NOT(AND($I103&lt;=$J103,$J103&lt;=$K103,$K103&lt;=$L103)),"Dates incohérentes",IF(COUNTIFS('Planning'!$B$2:$B$201,$B103,'Planning'!$I$2:$I$201,"&lt;="&amp;$L103,'Planning'!$L$2:$L$201,"&gt;="&amp;$I103)&gt;1,"Chevauchement",IF(AND($M103="",$I103&lt;'Paramètres'!$B$2),"Retard de disponibilité","OK")))))</f>
        <v/>
      </c>
      <c r="U103" s="15" t="n"/>
    </row>
    <row r="104" ht="34" customHeight="1">
      <c r="A104" s="14" t="n"/>
      <c r="B104" s="14" t="n"/>
      <c r="C104" s="14" t="n"/>
      <c r="D104" s="15" t="n"/>
      <c r="E104" s="14" t="n"/>
      <c r="F104" s="14" t="n"/>
      <c r="G104" s="15" t="n"/>
      <c r="H104" s="15" t="n"/>
      <c r="I104" s="27" t="n"/>
      <c r="J104" s="27" t="n"/>
      <c r="K104" s="27" t="n"/>
      <c r="L104" s="27" t="n"/>
      <c r="M104" s="27" t="n"/>
      <c r="N104" s="27" t="n"/>
      <c r="O104" s="15" t="n"/>
      <c r="P104" s="17">
        <f>IF(OR($I104="",$L104=""),"",$L104-$I104+1)</f>
        <v/>
      </c>
      <c r="Q104" s="17">
        <f>IF(OR($I104="",$J104=""),"",$J104-$I104)</f>
        <v/>
      </c>
      <c r="R104" s="17">
        <f>IF($I104="","",IF($M104&lt;&gt;"",MAX(0,$M104-$I104),MAX(0,'Paramètres'!$B$2-$I104)))</f>
        <v/>
      </c>
      <c r="S104" s="18">
        <f>IF($A104="","",IF($N104&lt;&gt;"","Terminé",IF($M104&lt;&gt;"","En place",IF($I104&lt;'Paramètres'!$B$2,"En retard","À venir"))))</f>
        <v/>
      </c>
      <c r="T104" s="18">
        <f>IF($A104="","",IF(OR($B104="",$I104="",$J104="",$K104="",$L104=""),"À compléter",IF(NOT(AND($I104&lt;=$J104,$J104&lt;=$K104,$K104&lt;=$L104)),"Dates incohérentes",IF(COUNTIFS('Planning'!$B$2:$B$201,$B104,'Planning'!$I$2:$I$201,"&lt;="&amp;$L104,'Planning'!$L$2:$L$201,"&gt;="&amp;$I104)&gt;1,"Chevauchement",IF(AND($M104="",$I104&lt;'Paramètres'!$B$2),"Retard de disponibilité","OK")))))</f>
        <v/>
      </c>
      <c r="U104" s="15" t="n"/>
    </row>
    <row r="105" ht="34" customHeight="1">
      <c r="A105" s="14" t="n"/>
      <c r="B105" s="14" t="n"/>
      <c r="C105" s="14" t="n"/>
      <c r="D105" s="15" t="n"/>
      <c r="E105" s="14" t="n"/>
      <c r="F105" s="14" t="n"/>
      <c r="G105" s="15" t="n"/>
      <c r="H105" s="15" t="n"/>
      <c r="I105" s="27" t="n"/>
      <c r="J105" s="27" t="n"/>
      <c r="K105" s="27" t="n"/>
      <c r="L105" s="27" t="n"/>
      <c r="M105" s="27" t="n"/>
      <c r="N105" s="27" t="n"/>
      <c r="O105" s="15" t="n"/>
      <c r="P105" s="10">
        <f>IF(OR($I105="",$L105=""),"",$L105-$I105+1)</f>
        <v/>
      </c>
      <c r="Q105" s="10">
        <f>IF(OR($I105="",$J105=""),"",$J105-$I105)</f>
        <v/>
      </c>
      <c r="R105" s="10">
        <f>IF($I105="","",IF($M105&lt;&gt;"",MAX(0,$M105-$I105),MAX(0,'Paramètres'!$B$2-$I105)))</f>
        <v/>
      </c>
      <c r="S105" s="19">
        <f>IF($A105="","",IF($N105&lt;&gt;"","Terminé",IF($M105&lt;&gt;"","En place",IF($I105&lt;'Paramètres'!$B$2,"En retard","À venir"))))</f>
        <v/>
      </c>
      <c r="T105" s="19">
        <f>IF($A105="","",IF(OR($B105="",$I105="",$J105="",$K105="",$L105=""),"À compléter",IF(NOT(AND($I105&lt;=$J105,$J105&lt;=$K105,$K105&lt;=$L105)),"Dates incohérentes",IF(COUNTIFS('Planning'!$B$2:$B$201,$B105,'Planning'!$I$2:$I$201,"&lt;="&amp;$L105,'Planning'!$L$2:$L$201,"&gt;="&amp;$I105)&gt;1,"Chevauchement",IF(AND($M105="",$I105&lt;'Paramètres'!$B$2),"Retard de disponibilité","OK")))))</f>
        <v/>
      </c>
      <c r="U105" s="15" t="n"/>
    </row>
    <row r="106" ht="34" customHeight="1">
      <c r="A106" s="14" t="n"/>
      <c r="B106" s="14" t="n"/>
      <c r="C106" s="14" t="n"/>
      <c r="D106" s="15" t="n"/>
      <c r="E106" s="14" t="n"/>
      <c r="F106" s="14" t="n"/>
      <c r="G106" s="15" t="n"/>
      <c r="H106" s="15" t="n"/>
      <c r="I106" s="27" t="n"/>
      <c r="J106" s="27" t="n"/>
      <c r="K106" s="27" t="n"/>
      <c r="L106" s="27" t="n"/>
      <c r="M106" s="27" t="n"/>
      <c r="N106" s="27" t="n"/>
      <c r="O106" s="15" t="n"/>
      <c r="P106" s="17">
        <f>IF(OR($I106="",$L106=""),"",$L106-$I106+1)</f>
        <v/>
      </c>
      <c r="Q106" s="17">
        <f>IF(OR($I106="",$J106=""),"",$J106-$I106)</f>
        <v/>
      </c>
      <c r="R106" s="17">
        <f>IF($I106="","",IF($M106&lt;&gt;"",MAX(0,$M106-$I106),MAX(0,'Paramètres'!$B$2-$I106)))</f>
        <v/>
      </c>
      <c r="S106" s="18">
        <f>IF($A106="","",IF($N106&lt;&gt;"","Terminé",IF($M106&lt;&gt;"","En place",IF($I106&lt;'Paramètres'!$B$2,"En retard","À venir"))))</f>
        <v/>
      </c>
      <c r="T106" s="18">
        <f>IF($A106="","",IF(OR($B106="",$I106="",$J106="",$K106="",$L106=""),"À compléter",IF(NOT(AND($I106&lt;=$J106,$J106&lt;=$K106,$K106&lt;=$L106)),"Dates incohérentes",IF(COUNTIFS('Planning'!$B$2:$B$201,$B106,'Planning'!$I$2:$I$201,"&lt;="&amp;$L106,'Planning'!$L$2:$L$201,"&gt;="&amp;$I106)&gt;1,"Chevauchement",IF(AND($M106="",$I106&lt;'Paramètres'!$B$2),"Retard de disponibilité","OK")))))</f>
        <v/>
      </c>
      <c r="U106" s="15" t="n"/>
    </row>
    <row r="107" ht="34" customHeight="1">
      <c r="A107" s="14" t="n"/>
      <c r="B107" s="14" t="n"/>
      <c r="C107" s="14" t="n"/>
      <c r="D107" s="15" t="n"/>
      <c r="E107" s="14" t="n"/>
      <c r="F107" s="14" t="n"/>
      <c r="G107" s="15" t="n"/>
      <c r="H107" s="15" t="n"/>
      <c r="I107" s="27" t="n"/>
      <c r="J107" s="27" t="n"/>
      <c r="K107" s="27" t="n"/>
      <c r="L107" s="27" t="n"/>
      <c r="M107" s="27" t="n"/>
      <c r="N107" s="27" t="n"/>
      <c r="O107" s="15" t="n"/>
      <c r="P107" s="10">
        <f>IF(OR($I107="",$L107=""),"",$L107-$I107+1)</f>
        <v/>
      </c>
      <c r="Q107" s="10">
        <f>IF(OR($I107="",$J107=""),"",$J107-$I107)</f>
        <v/>
      </c>
      <c r="R107" s="10">
        <f>IF($I107="","",IF($M107&lt;&gt;"",MAX(0,$M107-$I107),MAX(0,'Paramètres'!$B$2-$I107)))</f>
        <v/>
      </c>
      <c r="S107" s="19">
        <f>IF($A107="","",IF($N107&lt;&gt;"","Terminé",IF($M107&lt;&gt;"","En place",IF($I107&lt;'Paramètres'!$B$2,"En retard","À venir"))))</f>
        <v/>
      </c>
      <c r="T107" s="19">
        <f>IF($A107="","",IF(OR($B107="",$I107="",$J107="",$K107="",$L107=""),"À compléter",IF(NOT(AND($I107&lt;=$J107,$J107&lt;=$K107,$K107&lt;=$L107)),"Dates incohérentes",IF(COUNTIFS('Planning'!$B$2:$B$201,$B107,'Planning'!$I$2:$I$201,"&lt;="&amp;$L107,'Planning'!$L$2:$L$201,"&gt;="&amp;$I107)&gt;1,"Chevauchement",IF(AND($M107="",$I107&lt;'Paramètres'!$B$2),"Retard de disponibilité","OK")))))</f>
        <v/>
      </c>
      <c r="U107" s="15" t="n"/>
    </row>
    <row r="108" ht="34" customHeight="1">
      <c r="A108" s="14" t="n"/>
      <c r="B108" s="14" t="n"/>
      <c r="C108" s="14" t="n"/>
      <c r="D108" s="15" t="n"/>
      <c r="E108" s="14" t="n"/>
      <c r="F108" s="14" t="n"/>
      <c r="G108" s="15" t="n"/>
      <c r="H108" s="15" t="n"/>
      <c r="I108" s="27" t="n"/>
      <c r="J108" s="27" t="n"/>
      <c r="K108" s="27" t="n"/>
      <c r="L108" s="27" t="n"/>
      <c r="M108" s="27" t="n"/>
      <c r="N108" s="27" t="n"/>
      <c r="O108" s="15" t="n"/>
      <c r="P108" s="17">
        <f>IF(OR($I108="",$L108=""),"",$L108-$I108+1)</f>
        <v/>
      </c>
      <c r="Q108" s="17">
        <f>IF(OR($I108="",$J108=""),"",$J108-$I108)</f>
        <v/>
      </c>
      <c r="R108" s="17">
        <f>IF($I108="","",IF($M108&lt;&gt;"",MAX(0,$M108-$I108),MAX(0,'Paramètres'!$B$2-$I108)))</f>
        <v/>
      </c>
      <c r="S108" s="18">
        <f>IF($A108="","",IF($N108&lt;&gt;"","Terminé",IF($M108&lt;&gt;"","En place",IF($I108&lt;'Paramètres'!$B$2,"En retard","À venir"))))</f>
        <v/>
      </c>
      <c r="T108" s="18">
        <f>IF($A108="","",IF(OR($B108="",$I108="",$J108="",$K108="",$L108=""),"À compléter",IF(NOT(AND($I108&lt;=$J108,$J108&lt;=$K108,$K108&lt;=$L108)),"Dates incohérentes",IF(COUNTIFS('Planning'!$B$2:$B$201,$B108,'Planning'!$I$2:$I$201,"&lt;="&amp;$L108,'Planning'!$L$2:$L$201,"&gt;="&amp;$I108)&gt;1,"Chevauchement",IF(AND($M108="",$I108&lt;'Paramètres'!$B$2),"Retard de disponibilité","OK")))))</f>
        <v/>
      </c>
      <c r="U108" s="15" t="n"/>
    </row>
    <row r="109" ht="34" customHeight="1">
      <c r="A109" s="14" t="n"/>
      <c r="B109" s="14" t="n"/>
      <c r="C109" s="14" t="n"/>
      <c r="D109" s="15" t="n"/>
      <c r="E109" s="14" t="n"/>
      <c r="F109" s="14" t="n"/>
      <c r="G109" s="15" t="n"/>
      <c r="H109" s="15" t="n"/>
      <c r="I109" s="27" t="n"/>
      <c r="J109" s="27" t="n"/>
      <c r="K109" s="27" t="n"/>
      <c r="L109" s="27" t="n"/>
      <c r="M109" s="27" t="n"/>
      <c r="N109" s="27" t="n"/>
      <c r="O109" s="15" t="n"/>
      <c r="P109" s="10">
        <f>IF(OR($I109="",$L109=""),"",$L109-$I109+1)</f>
        <v/>
      </c>
      <c r="Q109" s="10">
        <f>IF(OR($I109="",$J109=""),"",$J109-$I109)</f>
        <v/>
      </c>
      <c r="R109" s="10">
        <f>IF($I109="","",IF($M109&lt;&gt;"",MAX(0,$M109-$I109),MAX(0,'Paramètres'!$B$2-$I109)))</f>
        <v/>
      </c>
      <c r="S109" s="19">
        <f>IF($A109="","",IF($N109&lt;&gt;"","Terminé",IF($M109&lt;&gt;"","En place",IF($I109&lt;'Paramètres'!$B$2,"En retard","À venir"))))</f>
        <v/>
      </c>
      <c r="T109" s="19">
        <f>IF($A109="","",IF(OR($B109="",$I109="",$J109="",$K109="",$L109=""),"À compléter",IF(NOT(AND($I109&lt;=$J109,$J109&lt;=$K109,$K109&lt;=$L109)),"Dates incohérentes",IF(COUNTIFS('Planning'!$B$2:$B$201,$B109,'Planning'!$I$2:$I$201,"&lt;="&amp;$L109,'Planning'!$L$2:$L$201,"&gt;="&amp;$I109)&gt;1,"Chevauchement",IF(AND($M109="",$I109&lt;'Paramètres'!$B$2),"Retard de disponibilité","OK")))))</f>
        <v/>
      </c>
      <c r="U109" s="15" t="n"/>
    </row>
    <row r="110" ht="34" customHeight="1">
      <c r="A110" s="14" t="n"/>
      <c r="B110" s="14" t="n"/>
      <c r="C110" s="14" t="n"/>
      <c r="D110" s="15" t="n"/>
      <c r="E110" s="14" t="n"/>
      <c r="F110" s="14" t="n"/>
      <c r="G110" s="15" t="n"/>
      <c r="H110" s="15" t="n"/>
      <c r="I110" s="27" t="n"/>
      <c r="J110" s="27" t="n"/>
      <c r="K110" s="27" t="n"/>
      <c r="L110" s="27" t="n"/>
      <c r="M110" s="27" t="n"/>
      <c r="N110" s="27" t="n"/>
      <c r="O110" s="15" t="n"/>
      <c r="P110" s="17">
        <f>IF(OR($I110="",$L110=""),"",$L110-$I110+1)</f>
        <v/>
      </c>
      <c r="Q110" s="17">
        <f>IF(OR($I110="",$J110=""),"",$J110-$I110)</f>
        <v/>
      </c>
      <c r="R110" s="17">
        <f>IF($I110="","",IF($M110&lt;&gt;"",MAX(0,$M110-$I110),MAX(0,'Paramètres'!$B$2-$I110)))</f>
        <v/>
      </c>
      <c r="S110" s="18">
        <f>IF($A110="","",IF($N110&lt;&gt;"","Terminé",IF($M110&lt;&gt;"","En place",IF($I110&lt;'Paramètres'!$B$2,"En retard","À venir"))))</f>
        <v/>
      </c>
      <c r="T110" s="18">
        <f>IF($A110="","",IF(OR($B110="",$I110="",$J110="",$K110="",$L110=""),"À compléter",IF(NOT(AND($I110&lt;=$J110,$J110&lt;=$K110,$K110&lt;=$L110)),"Dates incohérentes",IF(COUNTIFS('Planning'!$B$2:$B$201,$B110,'Planning'!$I$2:$I$201,"&lt;="&amp;$L110,'Planning'!$L$2:$L$201,"&gt;="&amp;$I110)&gt;1,"Chevauchement",IF(AND($M110="",$I110&lt;'Paramètres'!$B$2),"Retard de disponibilité","OK")))))</f>
        <v/>
      </c>
      <c r="U110" s="15" t="n"/>
    </row>
    <row r="111" ht="34" customHeight="1">
      <c r="A111" s="14" t="n"/>
      <c r="B111" s="14" t="n"/>
      <c r="C111" s="14" t="n"/>
      <c r="D111" s="15" t="n"/>
      <c r="E111" s="14" t="n"/>
      <c r="F111" s="14" t="n"/>
      <c r="G111" s="15" t="n"/>
      <c r="H111" s="15" t="n"/>
      <c r="I111" s="27" t="n"/>
      <c r="J111" s="27" t="n"/>
      <c r="K111" s="27" t="n"/>
      <c r="L111" s="27" t="n"/>
      <c r="M111" s="27" t="n"/>
      <c r="N111" s="27" t="n"/>
      <c r="O111" s="15" t="n"/>
      <c r="P111" s="10">
        <f>IF(OR($I111="",$L111=""),"",$L111-$I111+1)</f>
        <v/>
      </c>
      <c r="Q111" s="10">
        <f>IF(OR($I111="",$J111=""),"",$J111-$I111)</f>
        <v/>
      </c>
      <c r="R111" s="10">
        <f>IF($I111="","",IF($M111&lt;&gt;"",MAX(0,$M111-$I111),MAX(0,'Paramètres'!$B$2-$I111)))</f>
        <v/>
      </c>
      <c r="S111" s="19">
        <f>IF($A111="","",IF($N111&lt;&gt;"","Terminé",IF($M111&lt;&gt;"","En place",IF($I111&lt;'Paramètres'!$B$2,"En retard","À venir"))))</f>
        <v/>
      </c>
      <c r="T111" s="19">
        <f>IF($A111="","",IF(OR($B111="",$I111="",$J111="",$K111="",$L111=""),"À compléter",IF(NOT(AND($I111&lt;=$J111,$J111&lt;=$K111,$K111&lt;=$L111)),"Dates incohérentes",IF(COUNTIFS('Planning'!$B$2:$B$201,$B111,'Planning'!$I$2:$I$201,"&lt;="&amp;$L111,'Planning'!$L$2:$L$201,"&gt;="&amp;$I111)&gt;1,"Chevauchement",IF(AND($M111="",$I111&lt;'Paramètres'!$B$2),"Retard de disponibilité","OK")))))</f>
        <v/>
      </c>
      <c r="U111" s="15" t="n"/>
    </row>
    <row r="112" ht="34" customHeight="1">
      <c r="A112" s="14" t="n"/>
      <c r="B112" s="14" t="n"/>
      <c r="C112" s="14" t="n"/>
      <c r="D112" s="15" t="n"/>
      <c r="E112" s="14" t="n"/>
      <c r="F112" s="14" t="n"/>
      <c r="G112" s="15" t="n"/>
      <c r="H112" s="15" t="n"/>
      <c r="I112" s="27" t="n"/>
      <c r="J112" s="27" t="n"/>
      <c r="K112" s="27" t="n"/>
      <c r="L112" s="27" t="n"/>
      <c r="M112" s="27" t="n"/>
      <c r="N112" s="27" t="n"/>
      <c r="O112" s="15" t="n"/>
      <c r="P112" s="17">
        <f>IF(OR($I112="",$L112=""),"",$L112-$I112+1)</f>
        <v/>
      </c>
      <c r="Q112" s="17">
        <f>IF(OR($I112="",$J112=""),"",$J112-$I112)</f>
        <v/>
      </c>
      <c r="R112" s="17">
        <f>IF($I112="","",IF($M112&lt;&gt;"",MAX(0,$M112-$I112),MAX(0,'Paramètres'!$B$2-$I112)))</f>
        <v/>
      </c>
      <c r="S112" s="18">
        <f>IF($A112="","",IF($N112&lt;&gt;"","Terminé",IF($M112&lt;&gt;"","En place",IF($I112&lt;'Paramètres'!$B$2,"En retard","À venir"))))</f>
        <v/>
      </c>
      <c r="T112" s="18">
        <f>IF($A112="","",IF(OR($B112="",$I112="",$J112="",$K112="",$L112=""),"À compléter",IF(NOT(AND($I112&lt;=$J112,$J112&lt;=$K112,$K112&lt;=$L112)),"Dates incohérentes",IF(COUNTIFS('Planning'!$B$2:$B$201,$B112,'Planning'!$I$2:$I$201,"&lt;="&amp;$L112,'Planning'!$L$2:$L$201,"&gt;="&amp;$I112)&gt;1,"Chevauchement",IF(AND($M112="",$I112&lt;'Paramètres'!$B$2),"Retard de disponibilité","OK")))))</f>
        <v/>
      </c>
      <c r="U112" s="15" t="n"/>
    </row>
    <row r="113" ht="34" customHeight="1">
      <c r="A113" s="14" t="n"/>
      <c r="B113" s="14" t="n"/>
      <c r="C113" s="14" t="n"/>
      <c r="D113" s="15" t="n"/>
      <c r="E113" s="14" t="n"/>
      <c r="F113" s="14" t="n"/>
      <c r="G113" s="15" t="n"/>
      <c r="H113" s="15" t="n"/>
      <c r="I113" s="27" t="n"/>
      <c r="J113" s="27" t="n"/>
      <c r="K113" s="27" t="n"/>
      <c r="L113" s="27" t="n"/>
      <c r="M113" s="27" t="n"/>
      <c r="N113" s="27" t="n"/>
      <c r="O113" s="15" t="n"/>
      <c r="P113" s="10">
        <f>IF(OR($I113="",$L113=""),"",$L113-$I113+1)</f>
        <v/>
      </c>
      <c r="Q113" s="10">
        <f>IF(OR($I113="",$J113=""),"",$J113-$I113)</f>
        <v/>
      </c>
      <c r="R113" s="10">
        <f>IF($I113="","",IF($M113&lt;&gt;"",MAX(0,$M113-$I113),MAX(0,'Paramètres'!$B$2-$I113)))</f>
        <v/>
      </c>
      <c r="S113" s="19">
        <f>IF($A113="","",IF($N113&lt;&gt;"","Terminé",IF($M113&lt;&gt;"","En place",IF($I113&lt;'Paramètres'!$B$2,"En retard","À venir"))))</f>
        <v/>
      </c>
      <c r="T113" s="19">
        <f>IF($A113="","",IF(OR($B113="",$I113="",$J113="",$K113="",$L113=""),"À compléter",IF(NOT(AND($I113&lt;=$J113,$J113&lt;=$K113,$K113&lt;=$L113)),"Dates incohérentes",IF(COUNTIFS('Planning'!$B$2:$B$201,$B113,'Planning'!$I$2:$I$201,"&lt;="&amp;$L113,'Planning'!$L$2:$L$201,"&gt;="&amp;$I113)&gt;1,"Chevauchement",IF(AND($M113="",$I113&lt;'Paramètres'!$B$2),"Retard de disponibilité","OK")))))</f>
        <v/>
      </c>
      <c r="U113" s="15" t="n"/>
    </row>
    <row r="114" ht="34" customHeight="1">
      <c r="A114" s="14" t="n"/>
      <c r="B114" s="14" t="n"/>
      <c r="C114" s="14" t="n"/>
      <c r="D114" s="15" t="n"/>
      <c r="E114" s="14" t="n"/>
      <c r="F114" s="14" t="n"/>
      <c r="G114" s="15" t="n"/>
      <c r="H114" s="15" t="n"/>
      <c r="I114" s="27" t="n"/>
      <c r="J114" s="27" t="n"/>
      <c r="K114" s="27" t="n"/>
      <c r="L114" s="27" t="n"/>
      <c r="M114" s="27" t="n"/>
      <c r="N114" s="27" t="n"/>
      <c r="O114" s="15" t="n"/>
      <c r="P114" s="17">
        <f>IF(OR($I114="",$L114=""),"",$L114-$I114+1)</f>
        <v/>
      </c>
      <c r="Q114" s="17">
        <f>IF(OR($I114="",$J114=""),"",$J114-$I114)</f>
        <v/>
      </c>
      <c r="R114" s="17">
        <f>IF($I114="","",IF($M114&lt;&gt;"",MAX(0,$M114-$I114),MAX(0,'Paramètres'!$B$2-$I114)))</f>
        <v/>
      </c>
      <c r="S114" s="18">
        <f>IF($A114="","",IF($N114&lt;&gt;"","Terminé",IF($M114&lt;&gt;"","En place",IF($I114&lt;'Paramètres'!$B$2,"En retard","À venir"))))</f>
        <v/>
      </c>
      <c r="T114" s="18">
        <f>IF($A114="","",IF(OR($B114="",$I114="",$J114="",$K114="",$L114=""),"À compléter",IF(NOT(AND($I114&lt;=$J114,$J114&lt;=$K114,$K114&lt;=$L114)),"Dates incohérentes",IF(COUNTIFS('Planning'!$B$2:$B$201,$B114,'Planning'!$I$2:$I$201,"&lt;="&amp;$L114,'Planning'!$L$2:$L$201,"&gt;="&amp;$I114)&gt;1,"Chevauchement",IF(AND($M114="",$I114&lt;'Paramètres'!$B$2),"Retard de disponibilité","OK")))))</f>
        <v/>
      </c>
      <c r="U114" s="15" t="n"/>
    </row>
    <row r="115" ht="34" customHeight="1">
      <c r="A115" s="14" t="n"/>
      <c r="B115" s="14" t="n"/>
      <c r="C115" s="14" t="n"/>
      <c r="D115" s="15" t="n"/>
      <c r="E115" s="14" t="n"/>
      <c r="F115" s="14" t="n"/>
      <c r="G115" s="15" t="n"/>
      <c r="H115" s="15" t="n"/>
      <c r="I115" s="27" t="n"/>
      <c r="J115" s="27" t="n"/>
      <c r="K115" s="27" t="n"/>
      <c r="L115" s="27" t="n"/>
      <c r="M115" s="27" t="n"/>
      <c r="N115" s="27" t="n"/>
      <c r="O115" s="15" t="n"/>
      <c r="P115" s="10">
        <f>IF(OR($I115="",$L115=""),"",$L115-$I115+1)</f>
        <v/>
      </c>
      <c r="Q115" s="10">
        <f>IF(OR($I115="",$J115=""),"",$J115-$I115)</f>
        <v/>
      </c>
      <c r="R115" s="10">
        <f>IF($I115="","",IF($M115&lt;&gt;"",MAX(0,$M115-$I115),MAX(0,'Paramètres'!$B$2-$I115)))</f>
        <v/>
      </c>
      <c r="S115" s="19">
        <f>IF($A115="","",IF($N115&lt;&gt;"","Terminé",IF($M115&lt;&gt;"","En place",IF($I115&lt;'Paramètres'!$B$2,"En retard","À venir"))))</f>
        <v/>
      </c>
      <c r="T115" s="19">
        <f>IF($A115="","",IF(OR($B115="",$I115="",$J115="",$K115="",$L115=""),"À compléter",IF(NOT(AND($I115&lt;=$J115,$J115&lt;=$K115,$K115&lt;=$L115)),"Dates incohérentes",IF(COUNTIFS('Planning'!$B$2:$B$201,$B115,'Planning'!$I$2:$I$201,"&lt;="&amp;$L115,'Planning'!$L$2:$L$201,"&gt;="&amp;$I115)&gt;1,"Chevauchement",IF(AND($M115="",$I115&lt;'Paramètres'!$B$2),"Retard de disponibilité","OK")))))</f>
        <v/>
      </c>
      <c r="U115" s="15" t="n"/>
    </row>
    <row r="116" ht="34" customHeight="1">
      <c r="A116" s="14" t="n"/>
      <c r="B116" s="14" t="n"/>
      <c r="C116" s="14" t="n"/>
      <c r="D116" s="15" t="n"/>
      <c r="E116" s="14" t="n"/>
      <c r="F116" s="14" t="n"/>
      <c r="G116" s="15" t="n"/>
      <c r="H116" s="15" t="n"/>
      <c r="I116" s="27" t="n"/>
      <c r="J116" s="27" t="n"/>
      <c r="K116" s="27" t="n"/>
      <c r="L116" s="27" t="n"/>
      <c r="M116" s="27" t="n"/>
      <c r="N116" s="27" t="n"/>
      <c r="O116" s="15" t="n"/>
      <c r="P116" s="17">
        <f>IF(OR($I116="",$L116=""),"",$L116-$I116+1)</f>
        <v/>
      </c>
      <c r="Q116" s="17">
        <f>IF(OR($I116="",$J116=""),"",$J116-$I116)</f>
        <v/>
      </c>
      <c r="R116" s="17">
        <f>IF($I116="","",IF($M116&lt;&gt;"",MAX(0,$M116-$I116),MAX(0,'Paramètres'!$B$2-$I116)))</f>
        <v/>
      </c>
      <c r="S116" s="18">
        <f>IF($A116="","",IF($N116&lt;&gt;"","Terminé",IF($M116&lt;&gt;"","En place",IF($I116&lt;'Paramètres'!$B$2,"En retard","À venir"))))</f>
        <v/>
      </c>
      <c r="T116" s="18">
        <f>IF($A116="","",IF(OR($B116="",$I116="",$J116="",$K116="",$L116=""),"À compléter",IF(NOT(AND($I116&lt;=$J116,$J116&lt;=$K116,$K116&lt;=$L116)),"Dates incohérentes",IF(COUNTIFS('Planning'!$B$2:$B$201,$B116,'Planning'!$I$2:$I$201,"&lt;="&amp;$L116,'Planning'!$L$2:$L$201,"&gt;="&amp;$I116)&gt;1,"Chevauchement",IF(AND($M116="",$I116&lt;'Paramètres'!$B$2),"Retard de disponibilité","OK")))))</f>
        <v/>
      </c>
      <c r="U116" s="15" t="n"/>
    </row>
    <row r="117" ht="34" customHeight="1">
      <c r="A117" s="14" t="n"/>
      <c r="B117" s="14" t="n"/>
      <c r="C117" s="14" t="n"/>
      <c r="D117" s="15" t="n"/>
      <c r="E117" s="14" t="n"/>
      <c r="F117" s="14" t="n"/>
      <c r="G117" s="15" t="n"/>
      <c r="H117" s="15" t="n"/>
      <c r="I117" s="27" t="n"/>
      <c r="J117" s="27" t="n"/>
      <c r="K117" s="27" t="n"/>
      <c r="L117" s="27" t="n"/>
      <c r="M117" s="27" t="n"/>
      <c r="N117" s="27" t="n"/>
      <c r="O117" s="15" t="n"/>
      <c r="P117" s="10">
        <f>IF(OR($I117="",$L117=""),"",$L117-$I117+1)</f>
        <v/>
      </c>
      <c r="Q117" s="10">
        <f>IF(OR($I117="",$J117=""),"",$J117-$I117)</f>
        <v/>
      </c>
      <c r="R117" s="10">
        <f>IF($I117="","",IF($M117&lt;&gt;"",MAX(0,$M117-$I117),MAX(0,'Paramètres'!$B$2-$I117)))</f>
        <v/>
      </c>
      <c r="S117" s="19">
        <f>IF($A117="","",IF($N117&lt;&gt;"","Terminé",IF($M117&lt;&gt;"","En place",IF($I117&lt;'Paramètres'!$B$2,"En retard","À venir"))))</f>
        <v/>
      </c>
      <c r="T117" s="19">
        <f>IF($A117="","",IF(OR($B117="",$I117="",$J117="",$K117="",$L117=""),"À compléter",IF(NOT(AND($I117&lt;=$J117,$J117&lt;=$K117,$K117&lt;=$L117)),"Dates incohérentes",IF(COUNTIFS('Planning'!$B$2:$B$201,$B117,'Planning'!$I$2:$I$201,"&lt;="&amp;$L117,'Planning'!$L$2:$L$201,"&gt;="&amp;$I117)&gt;1,"Chevauchement",IF(AND($M117="",$I117&lt;'Paramètres'!$B$2),"Retard de disponibilité","OK")))))</f>
        <v/>
      </c>
      <c r="U117" s="15" t="n"/>
    </row>
    <row r="118" ht="34" customHeight="1">
      <c r="A118" s="14" t="n"/>
      <c r="B118" s="14" t="n"/>
      <c r="C118" s="14" t="n"/>
      <c r="D118" s="15" t="n"/>
      <c r="E118" s="14" t="n"/>
      <c r="F118" s="14" t="n"/>
      <c r="G118" s="15" t="n"/>
      <c r="H118" s="15" t="n"/>
      <c r="I118" s="27" t="n"/>
      <c r="J118" s="27" t="n"/>
      <c r="K118" s="27" t="n"/>
      <c r="L118" s="27" t="n"/>
      <c r="M118" s="27" t="n"/>
      <c r="N118" s="27" t="n"/>
      <c r="O118" s="15" t="n"/>
      <c r="P118" s="17">
        <f>IF(OR($I118="",$L118=""),"",$L118-$I118+1)</f>
        <v/>
      </c>
      <c r="Q118" s="17">
        <f>IF(OR($I118="",$J118=""),"",$J118-$I118)</f>
        <v/>
      </c>
      <c r="R118" s="17">
        <f>IF($I118="","",IF($M118&lt;&gt;"",MAX(0,$M118-$I118),MAX(0,'Paramètres'!$B$2-$I118)))</f>
        <v/>
      </c>
      <c r="S118" s="18">
        <f>IF($A118="","",IF($N118&lt;&gt;"","Terminé",IF($M118&lt;&gt;"","En place",IF($I118&lt;'Paramètres'!$B$2,"En retard","À venir"))))</f>
        <v/>
      </c>
      <c r="T118" s="18">
        <f>IF($A118="","",IF(OR($B118="",$I118="",$J118="",$K118="",$L118=""),"À compléter",IF(NOT(AND($I118&lt;=$J118,$J118&lt;=$K118,$K118&lt;=$L118)),"Dates incohérentes",IF(COUNTIFS('Planning'!$B$2:$B$201,$B118,'Planning'!$I$2:$I$201,"&lt;="&amp;$L118,'Planning'!$L$2:$L$201,"&gt;="&amp;$I118)&gt;1,"Chevauchement",IF(AND($M118="",$I118&lt;'Paramètres'!$B$2),"Retard de disponibilité","OK")))))</f>
        <v/>
      </c>
      <c r="U118" s="15" t="n"/>
    </row>
    <row r="119" ht="34" customHeight="1">
      <c r="A119" s="14" t="n"/>
      <c r="B119" s="14" t="n"/>
      <c r="C119" s="14" t="n"/>
      <c r="D119" s="15" t="n"/>
      <c r="E119" s="14" t="n"/>
      <c r="F119" s="14" t="n"/>
      <c r="G119" s="15" t="n"/>
      <c r="H119" s="15" t="n"/>
      <c r="I119" s="27" t="n"/>
      <c r="J119" s="27" t="n"/>
      <c r="K119" s="27" t="n"/>
      <c r="L119" s="27" t="n"/>
      <c r="M119" s="27" t="n"/>
      <c r="N119" s="27" t="n"/>
      <c r="O119" s="15" t="n"/>
      <c r="P119" s="10">
        <f>IF(OR($I119="",$L119=""),"",$L119-$I119+1)</f>
        <v/>
      </c>
      <c r="Q119" s="10">
        <f>IF(OR($I119="",$J119=""),"",$J119-$I119)</f>
        <v/>
      </c>
      <c r="R119" s="10">
        <f>IF($I119="","",IF($M119&lt;&gt;"",MAX(0,$M119-$I119),MAX(0,'Paramètres'!$B$2-$I119)))</f>
        <v/>
      </c>
      <c r="S119" s="19">
        <f>IF($A119="","",IF($N119&lt;&gt;"","Terminé",IF($M119&lt;&gt;"","En place",IF($I119&lt;'Paramètres'!$B$2,"En retard","À venir"))))</f>
        <v/>
      </c>
      <c r="T119" s="19">
        <f>IF($A119="","",IF(OR($B119="",$I119="",$J119="",$K119="",$L119=""),"À compléter",IF(NOT(AND($I119&lt;=$J119,$J119&lt;=$K119,$K119&lt;=$L119)),"Dates incohérentes",IF(COUNTIFS('Planning'!$B$2:$B$201,$B119,'Planning'!$I$2:$I$201,"&lt;="&amp;$L119,'Planning'!$L$2:$L$201,"&gt;="&amp;$I119)&gt;1,"Chevauchement",IF(AND($M119="",$I119&lt;'Paramètres'!$B$2),"Retard de disponibilité","OK")))))</f>
        <v/>
      </c>
      <c r="U119" s="15" t="n"/>
    </row>
    <row r="120" ht="34" customHeight="1">
      <c r="A120" s="14" t="n"/>
      <c r="B120" s="14" t="n"/>
      <c r="C120" s="14" t="n"/>
      <c r="D120" s="15" t="n"/>
      <c r="E120" s="14" t="n"/>
      <c r="F120" s="14" t="n"/>
      <c r="G120" s="15" t="n"/>
      <c r="H120" s="15" t="n"/>
      <c r="I120" s="27" t="n"/>
      <c r="J120" s="27" t="n"/>
      <c r="K120" s="27" t="n"/>
      <c r="L120" s="27" t="n"/>
      <c r="M120" s="27" t="n"/>
      <c r="N120" s="27" t="n"/>
      <c r="O120" s="15" t="n"/>
      <c r="P120" s="17">
        <f>IF(OR($I120="",$L120=""),"",$L120-$I120+1)</f>
        <v/>
      </c>
      <c r="Q120" s="17">
        <f>IF(OR($I120="",$J120=""),"",$J120-$I120)</f>
        <v/>
      </c>
      <c r="R120" s="17">
        <f>IF($I120="","",IF($M120&lt;&gt;"",MAX(0,$M120-$I120),MAX(0,'Paramètres'!$B$2-$I120)))</f>
        <v/>
      </c>
      <c r="S120" s="18">
        <f>IF($A120="","",IF($N120&lt;&gt;"","Terminé",IF($M120&lt;&gt;"","En place",IF($I120&lt;'Paramètres'!$B$2,"En retard","À venir"))))</f>
        <v/>
      </c>
      <c r="T120" s="18">
        <f>IF($A120="","",IF(OR($B120="",$I120="",$J120="",$K120="",$L120=""),"À compléter",IF(NOT(AND($I120&lt;=$J120,$J120&lt;=$K120,$K120&lt;=$L120)),"Dates incohérentes",IF(COUNTIFS('Planning'!$B$2:$B$201,$B120,'Planning'!$I$2:$I$201,"&lt;="&amp;$L120,'Planning'!$L$2:$L$201,"&gt;="&amp;$I120)&gt;1,"Chevauchement",IF(AND($M120="",$I120&lt;'Paramètres'!$B$2),"Retard de disponibilité","OK")))))</f>
        <v/>
      </c>
      <c r="U120" s="15" t="n"/>
    </row>
    <row r="121" ht="34" customHeight="1">
      <c r="A121" s="14" t="n"/>
      <c r="B121" s="14" t="n"/>
      <c r="C121" s="14" t="n"/>
      <c r="D121" s="15" t="n"/>
      <c r="E121" s="14" t="n"/>
      <c r="F121" s="14" t="n"/>
      <c r="G121" s="15" t="n"/>
      <c r="H121" s="15" t="n"/>
      <c r="I121" s="27" t="n"/>
      <c r="J121" s="27" t="n"/>
      <c r="K121" s="27" t="n"/>
      <c r="L121" s="27" t="n"/>
      <c r="M121" s="27" t="n"/>
      <c r="N121" s="27" t="n"/>
      <c r="O121" s="15" t="n"/>
      <c r="P121" s="10">
        <f>IF(OR($I121="",$L121=""),"",$L121-$I121+1)</f>
        <v/>
      </c>
      <c r="Q121" s="10">
        <f>IF(OR($I121="",$J121=""),"",$J121-$I121)</f>
        <v/>
      </c>
      <c r="R121" s="10">
        <f>IF($I121="","",IF($M121&lt;&gt;"",MAX(0,$M121-$I121),MAX(0,'Paramètres'!$B$2-$I121)))</f>
        <v/>
      </c>
      <c r="S121" s="19">
        <f>IF($A121="","",IF($N121&lt;&gt;"","Terminé",IF($M121&lt;&gt;"","En place",IF($I121&lt;'Paramètres'!$B$2,"En retard","À venir"))))</f>
        <v/>
      </c>
      <c r="T121" s="19">
        <f>IF($A121="","",IF(OR($B121="",$I121="",$J121="",$K121="",$L121=""),"À compléter",IF(NOT(AND($I121&lt;=$J121,$J121&lt;=$K121,$K121&lt;=$L121)),"Dates incohérentes",IF(COUNTIFS('Planning'!$B$2:$B$201,$B121,'Planning'!$I$2:$I$201,"&lt;="&amp;$L121,'Planning'!$L$2:$L$201,"&gt;="&amp;$I121)&gt;1,"Chevauchement",IF(AND($M121="",$I121&lt;'Paramètres'!$B$2),"Retard de disponibilité","OK")))))</f>
        <v/>
      </c>
      <c r="U121" s="15" t="n"/>
    </row>
    <row r="122" ht="34" customHeight="1">
      <c r="A122" s="14" t="n"/>
      <c r="B122" s="14" t="n"/>
      <c r="C122" s="14" t="n"/>
      <c r="D122" s="15" t="n"/>
      <c r="E122" s="14" t="n"/>
      <c r="F122" s="14" t="n"/>
      <c r="G122" s="15" t="n"/>
      <c r="H122" s="15" t="n"/>
      <c r="I122" s="27" t="n"/>
      <c r="J122" s="27" t="n"/>
      <c r="K122" s="27" t="n"/>
      <c r="L122" s="27" t="n"/>
      <c r="M122" s="27" t="n"/>
      <c r="N122" s="27" t="n"/>
      <c r="O122" s="15" t="n"/>
      <c r="P122" s="17">
        <f>IF(OR($I122="",$L122=""),"",$L122-$I122+1)</f>
        <v/>
      </c>
      <c r="Q122" s="17">
        <f>IF(OR($I122="",$J122=""),"",$J122-$I122)</f>
        <v/>
      </c>
      <c r="R122" s="17">
        <f>IF($I122="","",IF($M122&lt;&gt;"",MAX(0,$M122-$I122),MAX(0,'Paramètres'!$B$2-$I122)))</f>
        <v/>
      </c>
      <c r="S122" s="18">
        <f>IF($A122="","",IF($N122&lt;&gt;"","Terminé",IF($M122&lt;&gt;"","En place",IF($I122&lt;'Paramètres'!$B$2,"En retard","À venir"))))</f>
        <v/>
      </c>
      <c r="T122" s="18">
        <f>IF($A122="","",IF(OR($B122="",$I122="",$J122="",$K122="",$L122=""),"À compléter",IF(NOT(AND($I122&lt;=$J122,$J122&lt;=$K122,$K122&lt;=$L122)),"Dates incohérentes",IF(COUNTIFS('Planning'!$B$2:$B$201,$B122,'Planning'!$I$2:$I$201,"&lt;="&amp;$L122,'Planning'!$L$2:$L$201,"&gt;="&amp;$I122)&gt;1,"Chevauchement",IF(AND($M122="",$I122&lt;'Paramètres'!$B$2),"Retard de disponibilité","OK")))))</f>
        <v/>
      </c>
      <c r="U122" s="15" t="n"/>
    </row>
    <row r="123" ht="34" customHeight="1">
      <c r="A123" s="14" t="n"/>
      <c r="B123" s="14" t="n"/>
      <c r="C123" s="14" t="n"/>
      <c r="D123" s="15" t="n"/>
      <c r="E123" s="14" t="n"/>
      <c r="F123" s="14" t="n"/>
      <c r="G123" s="15" t="n"/>
      <c r="H123" s="15" t="n"/>
      <c r="I123" s="27" t="n"/>
      <c r="J123" s="27" t="n"/>
      <c r="K123" s="27" t="n"/>
      <c r="L123" s="27" t="n"/>
      <c r="M123" s="27" t="n"/>
      <c r="N123" s="27" t="n"/>
      <c r="O123" s="15" t="n"/>
      <c r="P123" s="10">
        <f>IF(OR($I123="",$L123=""),"",$L123-$I123+1)</f>
        <v/>
      </c>
      <c r="Q123" s="10">
        <f>IF(OR($I123="",$J123=""),"",$J123-$I123)</f>
        <v/>
      </c>
      <c r="R123" s="10">
        <f>IF($I123="","",IF($M123&lt;&gt;"",MAX(0,$M123-$I123),MAX(0,'Paramètres'!$B$2-$I123)))</f>
        <v/>
      </c>
      <c r="S123" s="19">
        <f>IF($A123="","",IF($N123&lt;&gt;"","Terminé",IF($M123&lt;&gt;"","En place",IF($I123&lt;'Paramètres'!$B$2,"En retard","À venir"))))</f>
        <v/>
      </c>
      <c r="T123" s="19">
        <f>IF($A123="","",IF(OR($B123="",$I123="",$J123="",$K123="",$L123=""),"À compléter",IF(NOT(AND($I123&lt;=$J123,$J123&lt;=$K123,$K123&lt;=$L123)),"Dates incohérentes",IF(COUNTIFS('Planning'!$B$2:$B$201,$B123,'Planning'!$I$2:$I$201,"&lt;="&amp;$L123,'Planning'!$L$2:$L$201,"&gt;="&amp;$I123)&gt;1,"Chevauchement",IF(AND($M123="",$I123&lt;'Paramètres'!$B$2),"Retard de disponibilité","OK")))))</f>
        <v/>
      </c>
      <c r="U123" s="15" t="n"/>
    </row>
    <row r="124" ht="34" customHeight="1">
      <c r="A124" s="14" t="n"/>
      <c r="B124" s="14" t="n"/>
      <c r="C124" s="14" t="n"/>
      <c r="D124" s="15" t="n"/>
      <c r="E124" s="14" t="n"/>
      <c r="F124" s="14" t="n"/>
      <c r="G124" s="15" t="n"/>
      <c r="H124" s="15" t="n"/>
      <c r="I124" s="27" t="n"/>
      <c r="J124" s="27" t="n"/>
      <c r="K124" s="27" t="n"/>
      <c r="L124" s="27" t="n"/>
      <c r="M124" s="27" t="n"/>
      <c r="N124" s="27" t="n"/>
      <c r="O124" s="15" t="n"/>
      <c r="P124" s="17">
        <f>IF(OR($I124="",$L124=""),"",$L124-$I124+1)</f>
        <v/>
      </c>
      <c r="Q124" s="17">
        <f>IF(OR($I124="",$J124=""),"",$J124-$I124)</f>
        <v/>
      </c>
      <c r="R124" s="17">
        <f>IF($I124="","",IF($M124&lt;&gt;"",MAX(0,$M124-$I124),MAX(0,'Paramètres'!$B$2-$I124)))</f>
        <v/>
      </c>
      <c r="S124" s="18">
        <f>IF($A124="","",IF($N124&lt;&gt;"","Terminé",IF($M124&lt;&gt;"","En place",IF($I124&lt;'Paramètres'!$B$2,"En retard","À venir"))))</f>
        <v/>
      </c>
      <c r="T124" s="18">
        <f>IF($A124="","",IF(OR($B124="",$I124="",$J124="",$K124="",$L124=""),"À compléter",IF(NOT(AND($I124&lt;=$J124,$J124&lt;=$K124,$K124&lt;=$L124)),"Dates incohérentes",IF(COUNTIFS('Planning'!$B$2:$B$201,$B124,'Planning'!$I$2:$I$201,"&lt;="&amp;$L124,'Planning'!$L$2:$L$201,"&gt;="&amp;$I124)&gt;1,"Chevauchement",IF(AND($M124="",$I124&lt;'Paramètres'!$B$2),"Retard de disponibilité","OK")))))</f>
        <v/>
      </c>
      <c r="U124" s="15" t="n"/>
    </row>
    <row r="125" ht="34" customHeight="1">
      <c r="A125" s="14" t="n"/>
      <c r="B125" s="14" t="n"/>
      <c r="C125" s="14" t="n"/>
      <c r="D125" s="15" t="n"/>
      <c r="E125" s="14" t="n"/>
      <c r="F125" s="14" t="n"/>
      <c r="G125" s="15" t="n"/>
      <c r="H125" s="15" t="n"/>
      <c r="I125" s="27" t="n"/>
      <c r="J125" s="27" t="n"/>
      <c r="K125" s="27" t="n"/>
      <c r="L125" s="27" t="n"/>
      <c r="M125" s="27" t="n"/>
      <c r="N125" s="27" t="n"/>
      <c r="O125" s="15" t="n"/>
      <c r="P125" s="10">
        <f>IF(OR($I125="",$L125=""),"",$L125-$I125+1)</f>
        <v/>
      </c>
      <c r="Q125" s="10">
        <f>IF(OR($I125="",$J125=""),"",$J125-$I125)</f>
        <v/>
      </c>
      <c r="R125" s="10">
        <f>IF($I125="","",IF($M125&lt;&gt;"",MAX(0,$M125-$I125),MAX(0,'Paramètres'!$B$2-$I125)))</f>
        <v/>
      </c>
      <c r="S125" s="19">
        <f>IF($A125="","",IF($N125&lt;&gt;"","Terminé",IF($M125&lt;&gt;"","En place",IF($I125&lt;'Paramètres'!$B$2,"En retard","À venir"))))</f>
        <v/>
      </c>
      <c r="T125" s="19">
        <f>IF($A125="","",IF(OR($B125="",$I125="",$J125="",$K125="",$L125=""),"À compléter",IF(NOT(AND($I125&lt;=$J125,$J125&lt;=$K125,$K125&lt;=$L125)),"Dates incohérentes",IF(COUNTIFS('Planning'!$B$2:$B$201,$B125,'Planning'!$I$2:$I$201,"&lt;="&amp;$L125,'Planning'!$L$2:$L$201,"&gt;="&amp;$I125)&gt;1,"Chevauchement",IF(AND($M125="",$I125&lt;'Paramètres'!$B$2),"Retard de disponibilité","OK")))))</f>
        <v/>
      </c>
      <c r="U125" s="15" t="n"/>
    </row>
    <row r="126" ht="34" customHeight="1">
      <c r="A126" s="14" t="n"/>
      <c r="B126" s="14" t="n"/>
      <c r="C126" s="14" t="n"/>
      <c r="D126" s="15" t="n"/>
      <c r="E126" s="14" t="n"/>
      <c r="F126" s="14" t="n"/>
      <c r="G126" s="15" t="n"/>
      <c r="H126" s="15" t="n"/>
      <c r="I126" s="27" t="n"/>
      <c r="J126" s="27" t="n"/>
      <c r="K126" s="27" t="n"/>
      <c r="L126" s="27" t="n"/>
      <c r="M126" s="27" t="n"/>
      <c r="N126" s="27" t="n"/>
      <c r="O126" s="15" t="n"/>
      <c r="P126" s="17">
        <f>IF(OR($I126="",$L126=""),"",$L126-$I126+1)</f>
        <v/>
      </c>
      <c r="Q126" s="17">
        <f>IF(OR($I126="",$J126=""),"",$J126-$I126)</f>
        <v/>
      </c>
      <c r="R126" s="17">
        <f>IF($I126="","",IF($M126&lt;&gt;"",MAX(0,$M126-$I126),MAX(0,'Paramètres'!$B$2-$I126)))</f>
        <v/>
      </c>
      <c r="S126" s="18">
        <f>IF($A126="","",IF($N126&lt;&gt;"","Terminé",IF($M126&lt;&gt;"","En place",IF($I126&lt;'Paramètres'!$B$2,"En retard","À venir"))))</f>
        <v/>
      </c>
      <c r="T126" s="18">
        <f>IF($A126="","",IF(OR($B126="",$I126="",$J126="",$K126="",$L126=""),"À compléter",IF(NOT(AND($I126&lt;=$J126,$J126&lt;=$K126,$K126&lt;=$L126)),"Dates incohérentes",IF(COUNTIFS('Planning'!$B$2:$B$201,$B126,'Planning'!$I$2:$I$201,"&lt;="&amp;$L126,'Planning'!$L$2:$L$201,"&gt;="&amp;$I126)&gt;1,"Chevauchement",IF(AND($M126="",$I126&lt;'Paramètres'!$B$2),"Retard de disponibilité","OK")))))</f>
        <v/>
      </c>
      <c r="U126" s="15" t="n"/>
    </row>
    <row r="127" ht="34" customHeight="1">
      <c r="A127" s="14" t="n"/>
      <c r="B127" s="14" t="n"/>
      <c r="C127" s="14" t="n"/>
      <c r="D127" s="15" t="n"/>
      <c r="E127" s="14" t="n"/>
      <c r="F127" s="14" t="n"/>
      <c r="G127" s="15" t="n"/>
      <c r="H127" s="15" t="n"/>
      <c r="I127" s="27" t="n"/>
      <c r="J127" s="27" t="n"/>
      <c r="K127" s="27" t="n"/>
      <c r="L127" s="27" t="n"/>
      <c r="M127" s="27" t="n"/>
      <c r="N127" s="27" t="n"/>
      <c r="O127" s="15" t="n"/>
      <c r="P127" s="10">
        <f>IF(OR($I127="",$L127=""),"",$L127-$I127+1)</f>
        <v/>
      </c>
      <c r="Q127" s="10">
        <f>IF(OR($I127="",$J127=""),"",$J127-$I127)</f>
        <v/>
      </c>
      <c r="R127" s="10">
        <f>IF($I127="","",IF($M127&lt;&gt;"",MAX(0,$M127-$I127),MAX(0,'Paramètres'!$B$2-$I127)))</f>
        <v/>
      </c>
      <c r="S127" s="19">
        <f>IF($A127="","",IF($N127&lt;&gt;"","Terminé",IF($M127&lt;&gt;"","En place",IF($I127&lt;'Paramètres'!$B$2,"En retard","À venir"))))</f>
        <v/>
      </c>
      <c r="T127" s="19">
        <f>IF($A127="","",IF(OR($B127="",$I127="",$J127="",$K127="",$L127=""),"À compléter",IF(NOT(AND($I127&lt;=$J127,$J127&lt;=$K127,$K127&lt;=$L127)),"Dates incohérentes",IF(COUNTIFS('Planning'!$B$2:$B$201,$B127,'Planning'!$I$2:$I$201,"&lt;="&amp;$L127,'Planning'!$L$2:$L$201,"&gt;="&amp;$I127)&gt;1,"Chevauchement",IF(AND($M127="",$I127&lt;'Paramètres'!$B$2),"Retard de disponibilité","OK")))))</f>
        <v/>
      </c>
      <c r="U127" s="15" t="n"/>
    </row>
    <row r="128" ht="34" customHeight="1">
      <c r="A128" s="14" t="n"/>
      <c r="B128" s="14" t="n"/>
      <c r="C128" s="14" t="n"/>
      <c r="D128" s="15" t="n"/>
      <c r="E128" s="14" t="n"/>
      <c r="F128" s="14" t="n"/>
      <c r="G128" s="15" t="n"/>
      <c r="H128" s="15" t="n"/>
      <c r="I128" s="27" t="n"/>
      <c r="J128" s="27" t="n"/>
      <c r="K128" s="27" t="n"/>
      <c r="L128" s="27" t="n"/>
      <c r="M128" s="27" t="n"/>
      <c r="N128" s="27" t="n"/>
      <c r="O128" s="15" t="n"/>
      <c r="P128" s="17">
        <f>IF(OR($I128="",$L128=""),"",$L128-$I128+1)</f>
        <v/>
      </c>
      <c r="Q128" s="17">
        <f>IF(OR($I128="",$J128=""),"",$J128-$I128)</f>
        <v/>
      </c>
      <c r="R128" s="17">
        <f>IF($I128="","",IF($M128&lt;&gt;"",MAX(0,$M128-$I128),MAX(0,'Paramètres'!$B$2-$I128)))</f>
        <v/>
      </c>
      <c r="S128" s="18">
        <f>IF($A128="","",IF($N128&lt;&gt;"","Terminé",IF($M128&lt;&gt;"","En place",IF($I128&lt;'Paramètres'!$B$2,"En retard","À venir"))))</f>
        <v/>
      </c>
      <c r="T128" s="18">
        <f>IF($A128="","",IF(OR($B128="",$I128="",$J128="",$K128="",$L128=""),"À compléter",IF(NOT(AND($I128&lt;=$J128,$J128&lt;=$K128,$K128&lt;=$L128)),"Dates incohérentes",IF(COUNTIFS('Planning'!$B$2:$B$201,$B128,'Planning'!$I$2:$I$201,"&lt;="&amp;$L128,'Planning'!$L$2:$L$201,"&gt;="&amp;$I128)&gt;1,"Chevauchement",IF(AND($M128="",$I128&lt;'Paramètres'!$B$2),"Retard de disponibilité","OK")))))</f>
        <v/>
      </c>
      <c r="U128" s="15" t="n"/>
    </row>
    <row r="129" ht="34" customHeight="1">
      <c r="A129" s="14" t="n"/>
      <c r="B129" s="14" t="n"/>
      <c r="C129" s="14" t="n"/>
      <c r="D129" s="15" t="n"/>
      <c r="E129" s="14" t="n"/>
      <c r="F129" s="14" t="n"/>
      <c r="G129" s="15" t="n"/>
      <c r="H129" s="15" t="n"/>
      <c r="I129" s="27" t="n"/>
      <c r="J129" s="27" t="n"/>
      <c r="K129" s="27" t="n"/>
      <c r="L129" s="27" t="n"/>
      <c r="M129" s="27" t="n"/>
      <c r="N129" s="27" t="n"/>
      <c r="O129" s="15" t="n"/>
      <c r="P129" s="10">
        <f>IF(OR($I129="",$L129=""),"",$L129-$I129+1)</f>
        <v/>
      </c>
      <c r="Q129" s="10">
        <f>IF(OR($I129="",$J129=""),"",$J129-$I129)</f>
        <v/>
      </c>
      <c r="R129" s="10">
        <f>IF($I129="","",IF($M129&lt;&gt;"",MAX(0,$M129-$I129),MAX(0,'Paramètres'!$B$2-$I129)))</f>
        <v/>
      </c>
      <c r="S129" s="19">
        <f>IF($A129="","",IF($N129&lt;&gt;"","Terminé",IF($M129&lt;&gt;"","En place",IF($I129&lt;'Paramètres'!$B$2,"En retard","À venir"))))</f>
        <v/>
      </c>
      <c r="T129" s="19">
        <f>IF($A129="","",IF(OR($B129="",$I129="",$J129="",$K129="",$L129=""),"À compléter",IF(NOT(AND($I129&lt;=$J129,$J129&lt;=$K129,$K129&lt;=$L129)),"Dates incohérentes",IF(COUNTIFS('Planning'!$B$2:$B$201,$B129,'Planning'!$I$2:$I$201,"&lt;="&amp;$L129,'Planning'!$L$2:$L$201,"&gt;="&amp;$I129)&gt;1,"Chevauchement",IF(AND($M129="",$I129&lt;'Paramètres'!$B$2),"Retard de disponibilité","OK")))))</f>
        <v/>
      </c>
      <c r="U129" s="15" t="n"/>
    </row>
    <row r="130" ht="34" customHeight="1">
      <c r="A130" s="14" t="n"/>
      <c r="B130" s="14" t="n"/>
      <c r="C130" s="14" t="n"/>
      <c r="D130" s="15" t="n"/>
      <c r="E130" s="14" t="n"/>
      <c r="F130" s="14" t="n"/>
      <c r="G130" s="15" t="n"/>
      <c r="H130" s="15" t="n"/>
      <c r="I130" s="27" t="n"/>
      <c r="J130" s="27" t="n"/>
      <c r="K130" s="27" t="n"/>
      <c r="L130" s="27" t="n"/>
      <c r="M130" s="27" t="n"/>
      <c r="N130" s="27" t="n"/>
      <c r="O130" s="15" t="n"/>
      <c r="P130" s="17">
        <f>IF(OR($I130="",$L130=""),"",$L130-$I130+1)</f>
        <v/>
      </c>
      <c r="Q130" s="17">
        <f>IF(OR($I130="",$J130=""),"",$J130-$I130)</f>
        <v/>
      </c>
      <c r="R130" s="17">
        <f>IF($I130="","",IF($M130&lt;&gt;"",MAX(0,$M130-$I130),MAX(0,'Paramètres'!$B$2-$I130)))</f>
        <v/>
      </c>
      <c r="S130" s="18">
        <f>IF($A130="","",IF($N130&lt;&gt;"","Terminé",IF($M130&lt;&gt;"","En place",IF($I130&lt;'Paramètres'!$B$2,"En retard","À venir"))))</f>
        <v/>
      </c>
      <c r="T130" s="18">
        <f>IF($A130="","",IF(OR($B130="",$I130="",$J130="",$K130="",$L130=""),"À compléter",IF(NOT(AND($I130&lt;=$J130,$J130&lt;=$K130,$K130&lt;=$L130)),"Dates incohérentes",IF(COUNTIFS('Planning'!$B$2:$B$201,$B130,'Planning'!$I$2:$I$201,"&lt;="&amp;$L130,'Planning'!$L$2:$L$201,"&gt;="&amp;$I130)&gt;1,"Chevauchement",IF(AND($M130="",$I130&lt;'Paramètres'!$B$2),"Retard de disponibilité","OK")))))</f>
        <v/>
      </c>
      <c r="U130" s="15" t="n"/>
    </row>
    <row r="131" ht="34" customHeight="1">
      <c r="A131" s="14" t="n"/>
      <c r="B131" s="14" t="n"/>
      <c r="C131" s="14" t="n"/>
      <c r="D131" s="15" t="n"/>
      <c r="E131" s="14" t="n"/>
      <c r="F131" s="14" t="n"/>
      <c r="G131" s="15" t="n"/>
      <c r="H131" s="15" t="n"/>
      <c r="I131" s="27" t="n"/>
      <c r="J131" s="27" t="n"/>
      <c r="K131" s="27" t="n"/>
      <c r="L131" s="27" t="n"/>
      <c r="M131" s="27" t="n"/>
      <c r="N131" s="27" t="n"/>
      <c r="O131" s="15" t="n"/>
      <c r="P131" s="10">
        <f>IF(OR($I131="",$L131=""),"",$L131-$I131+1)</f>
        <v/>
      </c>
      <c r="Q131" s="10">
        <f>IF(OR($I131="",$J131=""),"",$J131-$I131)</f>
        <v/>
      </c>
      <c r="R131" s="10">
        <f>IF($I131="","",IF($M131&lt;&gt;"",MAX(0,$M131-$I131),MAX(0,'Paramètres'!$B$2-$I131)))</f>
        <v/>
      </c>
      <c r="S131" s="19">
        <f>IF($A131="","",IF($N131&lt;&gt;"","Terminé",IF($M131&lt;&gt;"","En place",IF($I131&lt;'Paramètres'!$B$2,"En retard","À venir"))))</f>
        <v/>
      </c>
      <c r="T131" s="19">
        <f>IF($A131="","",IF(OR($B131="",$I131="",$J131="",$K131="",$L131=""),"À compléter",IF(NOT(AND($I131&lt;=$J131,$J131&lt;=$K131,$K131&lt;=$L131)),"Dates incohérentes",IF(COUNTIFS('Planning'!$B$2:$B$201,$B131,'Planning'!$I$2:$I$201,"&lt;="&amp;$L131,'Planning'!$L$2:$L$201,"&gt;="&amp;$I131)&gt;1,"Chevauchement",IF(AND($M131="",$I131&lt;'Paramètres'!$B$2),"Retard de disponibilité","OK")))))</f>
        <v/>
      </c>
      <c r="U131" s="15" t="n"/>
    </row>
    <row r="132" ht="34" customHeight="1">
      <c r="A132" s="14" t="n"/>
      <c r="B132" s="14" t="n"/>
      <c r="C132" s="14" t="n"/>
      <c r="D132" s="15" t="n"/>
      <c r="E132" s="14" t="n"/>
      <c r="F132" s="14" t="n"/>
      <c r="G132" s="15" t="n"/>
      <c r="H132" s="15" t="n"/>
      <c r="I132" s="27" t="n"/>
      <c r="J132" s="27" t="n"/>
      <c r="K132" s="27" t="n"/>
      <c r="L132" s="27" t="n"/>
      <c r="M132" s="27" t="n"/>
      <c r="N132" s="27" t="n"/>
      <c r="O132" s="15" t="n"/>
      <c r="P132" s="17">
        <f>IF(OR($I132="",$L132=""),"",$L132-$I132+1)</f>
        <v/>
      </c>
      <c r="Q132" s="17">
        <f>IF(OR($I132="",$J132=""),"",$J132-$I132)</f>
        <v/>
      </c>
      <c r="R132" s="17">
        <f>IF($I132="","",IF($M132&lt;&gt;"",MAX(0,$M132-$I132),MAX(0,'Paramètres'!$B$2-$I132)))</f>
        <v/>
      </c>
      <c r="S132" s="18">
        <f>IF($A132="","",IF($N132&lt;&gt;"","Terminé",IF($M132&lt;&gt;"","En place",IF($I132&lt;'Paramètres'!$B$2,"En retard","À venir"))))</f>
        <v/>
      </c>
      <c r="T132" s="18">
        <f>IF($A132="","",IF(OR($B132="",$I132="",$J132="",$K132="",$L132=""),"À compléter",IF(NOT(AND($I132&lt;=$J132,$J132&lt;=$K132,$K132&lt;=$L132)),"Dates incohérentes",IF(COUNTIFS('Planning'!$B$2:$B$201,$B132,'Planning'!$I$2:$I$201,"&lt;="&amp;$L132,'Planning'!$L$2:$L$201,"&gt;="&amp;$I132)&gt;1,"Chevauchement",IF(AND($M132="",$I132&lt;'Paramètres'!$B$2),"Retard de disponibilité","OK")))))</f>
        <v/>
      </c>
      <c r="U132" s="15" t="n"/>
    </row>
    <row r="133" ht="34" customHeight="1">
      <c r="A133" s="14" t="n"/>
      <c r="B133" s="14" t="n"/>
      <c r="C133" s="14" t="n"/>
      <c r="D133" s="15" t="n"/>
      <c r="E133" s="14" t="n"/>
      <c r="F133" s="14" t="n"/>
      <c r="G133" s="15" t="n"/>
      <c r="H133" s="15" t="n"/>
      <c r="I133" s="27" t="n"/>
      <c r="J133" s="27" t="n"/>
      <c r="K133" s="27" t="n"/>
      <c r="L133" s="27" t="n"/>
      <c r="M133" s="27" t="n"/>
      <c r="N133" s="27" t="n"/>
      <c r="O133" s="15" t="n"/>
      <c r="P133" s="10">
        <f>IF(OR($I133="",$L133=""),"",$L133-$I133+1)</f>
        <v/>
      </c>
      <c r="Q133" s="10">
        <f>IF(OR($I133="",$J133=""),"",$J133-$I133)</f>
        <v/>
      </c>
      <c r="R133" s="10">
        <f>IF($I133="","",IF($M133&lt;&gt;"",MAX(0,$M133-$I133),MAX(0,'Paramètres'!$B$2-$I133)))</f>
        <v/>
      </c>
      <c r="S133" s="19">
        <f>IF($A133="","",IF($N133&lt;&gt;"","Terminé",IF($M133&lt;&gt;"","En place",IF($I133&lt;'Paramètres'!$B$2,"En retard","À venir"))))</f>
        <v/>
      </c>
      <c r="T133" s="19">
        <f>IF($A133="","",IF(OR($B133="",$I133="",$J133="",$K133="",$L133=""),"À compléter",IF(NOT(AND($I133&lt;=$J133,$J133&lt;=$K133,$K133&lt;=$L133)),"Dates incohérentes",IF(COUNTIFS('Planning'!$B$2:$B$201,$B133,'Planning'!$I$2:$I$201,"&lt;="&amp;$L133,'Planning'!$L$2:$L$201,"&gt;="&amp;$I133)&gt;1,"Chevauchement",IF(AND($M133="",$I133&lt;'Paramètres'!$B$2),"Retard de disponibilité","OK")))))</f>
        <v/>
      </c>
      <c r="U133" s="15" t="n"/>
    </row>
    <row r="134" ht="34" customHeight="1">
      <c r="A134" s="14" t="n"/>
      <c r="B134" s="14" t="n"/>
      <c r="C134" s="14" t="n"/>
      <c r="D134" s="15" t="n"/>
      <c r="E134" s="14" t="n"/>
      <c r="F134" s="14" t="n"/>
      <c r="G134" s="15" t="n"/>
      <c r="H134" s="15" t="n"/>
      <c r="I134" s="27" t="n"/>
      <c r="J134" s="27" t="n"/>
      <c r="K134" s="27" t="n"/>
      <c r="L134" s="27" t="n"/>
      <c r="M134" s="27" t="n"/>
      <c r="N134" s="27" t="n"/>
      <c r="O134" s="15" t="n"/>
      <c r="P134" s="17">
        <f>IF(OR($I134="",$L134=""),"",$L134-$I134+1)</f>
        <v/>
      </c>
      <c r="Q134" s="17">
        <f>IF(OR($I134="",$J134=""),"",$J134-$I134)</f>
        <v/>
      </c>
      <c r="R134" s="17">
        <f>IF($I134="","",IF($M134&lt;&gt;"",MAX(0,$M134-$I134),MAX(0,'Paramètres'!$B$2-$I134)))</f>
        <v/>
      </c>
      <c r="S134" s="18">
        <f>IF($A134="","",IF($N134&lt;&gt;"","Terminé",IF($M134&lt;&gt;"","En place",IF($I134&lt;'Paramètres'!$B$2,"En retard","À venir"))))</f>
        <v/>
      </c>
      <c r="T134" s="18">
        <f>IF($A134="","",IF(OR($B134="",$I134="",$J134="",$K134="",$L134=""),"À compléter",IF(NOT(AND($I134&lt;=$J134,$J134&lt;=$K134,$K134&lt;=$L134)),"Dates incohérentes",IF(COUNTIFS('Planning'!$B$2:$B$201,$B134,'Planning'!$I$2:$I$201,"&lt;="&amp;$L134,'Planning'!$L$2:$L$201,"&gt;="&amp;$I134)&gt;1,"Chevauchement",IF(AND($M134="",$I134&lt;'Paramètres'!$B$2),"Retard de disponibilité","OK")))))</f>
        <v/>
      </c>
      <c r="U134" s="15" t="n"/>
    </row>
    <row r="135" ht="34" customHeight="1">
      <c r="A135" s="14" t="n"/>
      <c r="B135" s="14" t="n"/>
      <c r="C135" s="14" t="n"/>
      <c r="D135" s="15" t="n"/>
      <c r="E135" s="14" t="n"/>
      <c r="F135" s="14" t="n"/>
      <c r="G135" s="15" t="n"/>
      <c r="H135" s="15" t="n"/>
      <c r="I135" s="27" t="n"/>
      <c r="J135" s="27" t="n"/>
      <c r="K135" s="27" t="n"/>
      <c r="L135" s="27" t="n"/>
      <c r="M135" s="27" t="n"/>
      <c r="N135" s="27" t="n"/>
      <c r="O135" s="15" t="n"/>
      <c r="P135" s="10">
        <f>IF(OR($I135="",$L135=""),"",$L135-$I135+1)</f>
        <v/>
      </c>
      <c r="Q135" s="10">
        <f>IF(OR($I135="",$J135=""),"",$J135-$I135)</f>
        <v/>
      </c>
      <c r="R135" s="10">
        <f>IF($I135="","",IF($M135&lt;&gt;"",MAX(0,$M135-$I135),MAX(0,'Paramètres'!$B$2-$I135)))</f>
        <v/>
      </c>
      <c r="S135" s="19">
        <f>IF($A135="","",IF($N135&lt;&gt;"","Terminé",IF($M135&lt;&gt;"","En place",IF($I135&lt;'Paramètres'!$B$2,"En retard","À venir"))))</f>
        <v/>
      </c>
      <c r="T135" s="19">
        <f>IF($A135="","",IF(OR($B135="",$I135="",$J135="",$K135="",$L135=""),"À compléter",IF(NOT(AND($I135&lt;=$J135,$J135&lt;=$K135,$K135&lt;=$L135)),"Dates incohérentes",IF(COUNTIFS('Planning'!$B$2:$B$201,$B135,'Planning'!$I$2:$I$201,"&lt;="&amp;$L135,'Planning'!$L$2:$L$201,"&gt;="&amp;$I135)&gt;1,"Chevauchement",IF(AND($M135="",$I135&lt;'Paramètres'!$B$2),"Retard de disponibilité","OK")))))</f>
        <v/>
      </c>
      <c r="U135" s="15" t="n"/>
    </row>
    <row r="136" ht="34" customHeight="1">
      <c r="A136" s="14" t="n"/>
      <c r="B136" s="14" t="n"/>
      <c r="C136" s="14" t="n"/>
      <c r="D136" s="15" t="n"/>
      <c r="E136" s="14" t="n"/>
      <c r="F136" s="14" t="n"/>
      <c r="G136" s="15" t="n"/>
      <c r="H136" s="15" t="n"/>
      <c r="I136" s="27" t="n"/>
      <c r="J136" s="27" t="n"/>
      <c r="K136" s="27" t="n"/>
      <c r="L136" s="27" t="n"/>
      <c r="M136" s="27" t="n"/>
      <c r="N136" s="27" t="n"/>
      <c r="O136" s="15" t="n"/>
      <c r="P136" s="17">
        <f>IF(OR($I136="",$L136=""),"",$L136-$I136+1)</f>
        <v/>
      </c>
      <c r="Q136" s="17">
        <f>IF(OR($I136="",$J136=""),"",$J136-$I136)</f>
        <v/>
      </c>
      <c r="R136" s="17">
        <f>IF($I136="","",IF($M136&lt;&gt;"",MAX(0,$M136-$I136),MAX(0,'Paramètres'!$B$2-$I136)))</f>
        <v/>
      </c>
      <c r="S136" s="18">
        <f>IF($A136="","",IF($N136&lt;&gt;"","Terminé",IF($M136&lt;&gt;"","En place",IF($I136&lt;'Paramètres'!$B$2,"En retard","À venir"))))</f>
        <v/>
      </c>
      <c r="T136" s="18">
        <f>IF($A136="","",IF(OR($B136="",$I136="",$J136="",$K136="",$L136=""),"À compléter",IF(NOT(AND($I136&lt;=$J136,$J136&lt;=$K136,$K136&lt;=$L136)),"Dates incohérentes",IF(COUNTIFS('Planning'!$B$2:$B$201,$B136,'Planning'!$I$2:$I$201,"&lt;="&amp;$L136,'Planning'!$L$2:$L$201,"&gt;="&amp;$I136)&gt;1,"Chevauchement",IF(AND($M136="",$I136&lt;'Paramètres'!$B$2),"Retard de disponibilité","OK")))))</f>
        <v/>
      </c>
      <c r="U136" s="15" t="n"/>
    </row>
    <row r="137" ht="34" customHeight="1">
      <c r="A137" s="14" t="n"/>
      <c r="B137" s="14" t="n"/>
      <c r="C137" s="14" t="n"/>
      <c r="D137" s="15" t="n"/>
      <c r="E137" s="14" t="n"/>
      <c r="F137" s="14" t="n"/>
      <c r="G137" s="15" t="n"/>
      <c r="H137" s="15" t="n"/>
      <c r="I137" s="27" t="n"/>
      <c r="J137" s="27" t="n"/>
      <c r="K137" s="27" t="n"/>
      <c r="L137" s="27" t="n"/>
      <c r="M137" s="27" t="n"/>
      <c r="N137" s="27" t="n"/>
      <c r="O137" s="15" t="n"/>
      <c r="P137" s="10">
        <f>IF(OR($I137="",$L137=""),"",$L137-$I137+1)</f>
        <v/>
      </c>
      <c r="Q137" s="10">
        <f>IF(OR($I137="",$J137=""),"",$J137-$I137)</f>
        <v/>
      </c>
      <c r="R137" s="10">
        <f>IF($I137="","",IF($M137&lt;&gt;"",MAX(0,$M137-$I137),MAX(0,'Paramètres'!$B$2-$I137)))</f>
        <v/>
      </c>
      <c r="S137" s="19">
        <f>IF($A137="","",IF($N137&lt;&gt;"","Terminé",IF($M137&lt;&gt;"","En place",IF($I137&lt;'Paramètres'!$B$2,"En retard","À venir"))))</f>
        <v/>
      </c>
      <c r="T137" s="19">
        <f>IF($A137="","",IF(OR($B137="",$I137="",$J137="",$K137="",$L137=""),"À compléter",IF(NOT(AND($I137&lt;=$J137,$J137&lt;=$K137,$K137&lt;=$L137)),"Dates incohérentes",IF(COUNTIFS('Planning'!$B$2:$B$201,$B137,'Planning'!$I$2:$I$201,"&lt;="&amp;$L137,'Planning'!$L$2:$L$201,"&gt;="&amp;$I137)&gt;1,"Chevauchement",IF(AND($M137="",$I137&lt;'Paramètres'!$B$2),"Retard de disponibilité","OK")))))</f>
        <v/>
      </c>
      <c r="U137" s="15" t="n"/>
    </row>
    <row r="138" ht="34" customHeight="1">
      <c r="A138" s="14" t="n"/>
      <c r="B138" s="14" t="n"/>
      <c r="C138" s="14" t="n"/>
      <c r="D138" s="15" t="n"/>
      <c r="E138" s="14" t="n"/>
      <c r="F138" s="14" t="n"/>
      <c r="G138" s="15" t="n"/>
      <c r="H138" s="15" t="n"/>
      <c r="I138" s="27" t="n"/>
      <c r="J138" s="27" t="n"/>
      <c r="K138" s="27" t="n"/>
      <c r="L138" s="27" t="n"/>
      <c r="M138" s="27" t="n"/>
      <c r="N138" s="27" t="n"/>
      <c r="O138" s="15" t="n"/>
      <c r="P138" s="17">
        <f>IF(OR($I138="",$L138=""),"",$L138-$I138+1)</f>
        <v/>
      </c>
      <c r="Q138" s="17">
        <f>IF(OR($I138="",$J138=""),"",$J138-$I138)</f>
        <v/>
      </c>
      <c r="R138" s="17">
        <f>IF($I138="","",IF($M138&lt;&gt;"",MAX(0,$M138-$I138),MAX(0,'Paramètres'!$B$2-$I138)))</f>
        <v/>
      </c>
      <c r="S138" s="18">
        <f>IF($A138="","",IF($N138&lt;&gt;"","Terminé",IF($M138&lt;&gt;"","En place",IF($I138&lt;'Paramètres'!$B$2,"En retard","À venir"))))</f>
        <v/>
      </c>
      <c r="T138" s="18">
        <f>IF($A138="","",IF(OR($B138="",$I138="",$J138="",$K138="",$L138=""),"À compléter",IF(NOT(AND($I138&lt;=$J138,$J138&lt;=$K138,$K138&lt;=$L138)),"Dates incohérentes",IF(COUNTIFS('Planning'!$B$2:$B$201,$B138,'Planning'!$I$2:$I$201,"&lt;="&amp;$L138,'Planning'!$L$2:$L$201,"&gt;="&amp;$I138)&gt;1,"Chevauchement",IF(AND($M138="",$I138&lt;'Paramètres'!$B$2),"Retard de disponibilité","OK")))))</f>
        <v/>
      </c>
      <c r="U138" s="15" t="n"/>
    </row>
    <row r="139" ht="34" customHeight="1">
      <c r="A139" s="14" t="n"/>
      <c r="B139" s="14" t="n"/>
      <c r="C139" s="14" t="n"/>
      <c r="D139" s="15" t="n"/>
      <c r="E139" s="14" t="n"/>
      <c r="F139" s="14" t="n"/>
      <c r="G139" s="15" t="n"/>
      <c r="H139" s="15" t="n"/>
      <c r="I139" s="27" t="n"/>
      <c r="J139" s="27" t="n"/>
      <c r="K139" s="27" t="n"/>
      <c r="L139" s="27" t="n"/>
      <c r="M139" s="27" t="n"/>
      <c r="N139" s="27" t="n"/>
      <c r="O139" s="15" t="n"/>
      <c r="P139" s="10">
        <f>IF(OR($I139="",$L139=""),"",$L139-$I139+1)</f>
        <v/>
      </c>
      <c r="Q139" s="10">
        <f>IF(OR($I139="",$J139=""),"",$J139-$I139)</f>
        <v/>
      </c>
      <c r="R139" s="10">
        <f>IF($I139="","",IF($M139&lt;&gt;"",MAX(0,$M139-$I139),MAX(0,'Paramètres'!$B$2-$I139)))</f>
        <v/>
      </c>
      <c r="S139" s="19">
        <f>IF($A139="","",IF($N139&lt;&gt;"","Terminé",IF($M139&lt;&gt;"","En place",IF($I139&lt;'Paramètres'!$B$2,"En retard","À venir"))))</f>
        <v/>
      </c>
      <c r="T139" s="19">
        <f>IF($A139="","",IF(OR($B139="",$I139="",$J139="",$K139="",$L139=""),"À compléter",IF(NOT(AND($I139&lt;=$J139,$J139&lt;=$K139,$K139&lt;=$L139)),"Dates incohérentes",IF(COUNTIFS('Planning'!$B$2:$B$201,$B139,'Planning'!$I$2:$I$201,"&lt;="&amp;$L139,'Planning'!$L$2:$L$201,"&gt;="&amp;$I139)&gt;1,"Chevauchement",IF(AND($M139="",$I139&lt;'Paramètres'!$B$2),"Retard de disponibilité","OK")))))</f>
        <v/>
      </c>
      <c r="U139" s="15" t="n"/>
    </row>
    <row r="140" ht="34" customHeight="1">
      <c r="A140" s="14" t="n"/>
      <c r="B140" s="14" t="n"/>
      <c r="C140" s="14" t="n"/>
      <c r="D140" s="15" t="n"/>
      <c r="E140" s="14" t="n"/>
      <c r="F140" s="14" t="n"/>
      <c r="G140" s="15" t="n"/>
      <c r="H140" s="15" t="n"/>
      <c r="I140" s="27" t="n"/>
      <c r="J140" s="27" t="n"/>
      <c r="K140" s="27" t="n"/>
      <c r="L140" s="27" t="n"/>
      <c r="M140" s="27" t="n"/>
      <c r="N140" s="27" t="n"/>
      <c r="O140" s="15" t="n"/>
      <c r="P140" s="17">
        <f>IF(OR($I140="",$L140=""),"",$L140-$I140+1)</f>
        <v/>
      </c>
      <c r="Q140" s="17">
        <f>IF(OR($I140="",$J140=""),"",$J140-$I140)</f>
        <v/>
      </c>
      <c r="R140" s="17">
        <f>IF($I140="","",IF($M140&lt;&gt;"",MAX(0,$M140-$I140),MAX(0,'Paramètres'!$B$2-$I140)))</f>
        <v/>
      </c>
      <c r="S140" s="18">
        <f>IF($A140="","",IF($N140&lt;&gt;"","Terminé",IF($M140&lt;&gt;"","En place",IF($I140&lt;'Paramètres'!$B$2,"En retard","À venir"))))</f>
        <v/>
      </c>
      <c r="T140" s="18">
        <f>IF($A140="","",IF(OR($B140="",$I140="",$J140="",$K140="",$L140=""),"À compléter",IF(NOT(AND($I140&lt;=$J140,$J140&lt;=$K140,$K140&lt;=$L140)),"Dates incohérentes",IF(COUNTIFS('Planning'!$B$2:$B$201,$B140,'Planning'!$I$2:$I$201,"&lt;="&amp;$L140,'Planning'!$L$2:$L$201,"&gt;="&amp;$I140)&gt;1,"Chevauchement",IF(AND($M140="",$I140&lt;'Paramètres'!$B$2),"Retard de disponibilité","OK")))))</f>
        <v/>
      </c>
      <c r="U140" s="15" t="n"/>
    </row>
    <row r="141" ht="34" customHeight="1">
      <c r="A141" s="14" t="n"/>
      <c r="B141" s="14" t="n"/>
      <c r="C141" s="14" t="n"/>
      <c r="D141" s="15" t="n"/>
      <c r="E141" s="14" t="n"/>
      <c r="F141" s="14" t="n"/>
      <c r="G141" s="15" t="n"/>
      <c r="H141" s="15" t="n"/>
      <c r="I141" s="27" t="n"/>
      <c r="J141" s="27" t="n"/>
      <c r="K141" s="27" t="n"/>
      <c r="L141" s="27" t="n"/>
      <c r="M141" s="27" t="n"/>
      <c r="N141" s="27" t="n"/>
      <c r="O141" s="15" t="n"/>
      <c r="P141" s="10">
        <f>IF(OR($I141="",$L141=""),"",$L141-$I141+1)</f>
        <v/>
      </c>
      <c r="Q141" s="10">
        <f>IF(OR($I141="",$J141=""),"",$J141-$I141)</f>
        <v/>
      </c>
      <c r="R141" s="10">
        <f>IF($I141="","",IF($M141&lt;&gt;"",MAX(0,$M141-$I141),MAX(0,'Paramètres'!$B$2-$I141)))</f>
        <v/>
      </c>
      <c r="S141" s="19">
        <f>IF($A141="","",IF($N141&lt;&gt;"","Terminé",IF($M141&lt;&gt;"","En place",IF($I141&lt;'Paramètres'!$B$2,"En retard","À venir"))))</f>
        <v/>
      </c>
      <c r="T141" s="19">
        <f>IF($A141="","",IF(OR($B141="",$I141="",$J141="",$K141="",$L141=""),"À compléter",IF(NOT(AND($I141&lt;=$J141,$J141&lt;=$K141,$K141&lt;=$L141)),"Dates incohérentes",IF(COUNTIFS('Planning'!$B$2:$B$201,$B141,'Planning'!$I$2:$I$201,"&lt;="&amp;$L141,'Planning'!$L$2:$L$201,"&gt;="&amp;$I141)&gt;1,"Chevauchement",IF(AND($M141="",$I141&lt;'Paramètres'!$B$2),"Retard de disponibilité","OK")))))</f>
        <v/>
      </c>
      <c r="U141" s="15" t="n"/>
    </row>
    <row r="142" ht="34" customHeight="1">
      <c r="A142" s="14" t="n"/>
      <c r="B142" s="14" t="n"/>
      <c r="C142" s="14" t="n"/>
      <c r="D142" s="15" t="n"/>
      <c r="E142" s="14" t="n"/>
      <c r="F142" s="14" t="n"/>
      <c r="G142" s="15" t="n"/>
      <c r="H142" s="15" t="n"/>
      <c r="I142" s="27" t="n"/>
      <c r="J142" s="27" t="n"/>
      <c r="K142" s="27" t="n"/>
      <c r="L142" s="27" t="n"/>
      <c r="M142" s="27" t="n"/>
      <c r="N142" s="27" t="n"/>
      <c r="O142" s="15" t="n"/>
      <c r="P142" s="17">
        <f>IF(OR($I142="",$L142=""),"",$L142-$I142+1)</f>
        <v/>
      </c>
      <c r="Q142" s="17">
        <f>IF(OR($I142="",$J142=""),"",$J142-$I142)</f>
        <v/>
      </c>
      <c r="R142" s="17">
        <f>IF($I142="","",IF($M142&lt;&gt;"",MAX(0,$M142-$I142),MAX(0,'Paramètres'!$B$2-$I142)))</f>
        <v/>
      </c>
      <c r="S142" s="18">
        <f>IF($A142="","",IF($N142&lt;&gt;"","Terminé",IF($M142&lt;&gt;"","En place",IF($I142&lt;'Paramètres'!$B$2,"En retard","À venir"))))</f>
        <v/>
      </c>
      <c r="T142" s="18">
        <f>IF($A142="","",IF(OR($B142="",$I142="",$J142="",$K142="",$L142=""),"À compléter",IF(NOT(AND($I142&lt;=$J142,$J142&lt;=$K142,$K142&lt;=$L142)),"Dates incohérentes",IF(COUNTIFS('Planning'!$B$2:$B$201,$B142,'Planning'!$I$2:$I$201,"&lt;="&amp;$L142,'Planning'!$L$2:$L$201,"&gt;="&amp;$I142)&gt;1,"Chevauchement",IF(AND($M142="",$I142&lt;'Paramètres'!$B$2),"Retard de disponibilité","OK")))))</f>
        <v/>
      </c>
      <c r="U142" s="15" t="n"/>
    </row>
    <row r="143" ht="34" customHeight="1">
      <c r="A143" s="14" t="n"/>
      <c r="B143" s="14" t="n"/>
      <c r="C143" s="14" t="n"/>
      <c r="D143" s="15" t="n"/>
      <c r="E143" s="14" t="n"/>
      <c r="F143" s="14" t="n"/>
      <c r="G143" s="15" t="n"/>
      <c r="H143" s="15" t="n"/>
      <c r="I143" s="27" t="n"/>
      <c r="J143" s="27" t="n"/>
      <c r="K143" s="27" t="n"/>
      <c r="L143" s="27" t="n"/>
      <c r="M143" s="27" t="n"/>
      <c r="N143" s="27" t="n"/>
      <c r="O143" s="15" t="n"/>
      <c r="P143" s="10">
        <f>IF(OR($I143="",$L143=""),"",$L143-$I143+1)</f>
        <v/>
      </c>
      <c r="Q143" s="10">
        <f>IF(OR($I143="",$J143=""),"",$J143-$I143)</f>
        <v/>
      </c>
      <c r="R143" s="10">
        <f>IF($I143="","",IF($M143&lt;&gt;"",MAX(0,$M143-$I143),MAX(0,'Paramètres'!$B$2-$I143)))</f>
        <v/>
      </c>
      <c r="S143" s="19">
        <f>IF($A143="","",IF($N143&lt;&gt;"","Terminé",IF($M143&lt;&gt;"","En place",IF($I143&lt;'Paramètres'!$B$2,"En retard","À venir"))))</f>
        <v/>
      </c>
      <c r="T143" s="19">
        <f>IF($A143="","",IF(OR($B143="",$I143="",$J143="",$K143="",$L143=""),"À compléter",IF(NOT(AND($I143&lt;=$J143,$J143&lt;=$K143,$K143&lt;=$L143)),"Dates incohérentes",IF(COUNTIFS('Planning'!$B$2:$B$201,$B143,'Planning'!$I$2:$I$201,"&lt;="&amp;$L143,'Planning'!$L$2:$L$201,"&gt;="&amp;$I143)&gt;1,"Chevauchement",IF(AND($M143="",$I143&lt;'Paramètres'!$B$2),"Retard de disponibilité","OK")))))</f>
        <v/>
      </c>
      <c r="U143" s="15" t="n"/>
    </row>
    <row r="144" ht="34" customHeight="1">
      <c r="A144" s="14" t="n"/>
      <c r="B144" s="14" t="n"/>
      <c r="C144" s="14" t="n"/>
      <c r="D144" s="15" t="n"/>
      <c r="E144" s="14" t="n"/>
      <c r="F144" s="14" t="n"/>
      <c r="G144" s="15" t="n"/>
      <c r="H144" s="15" t="n"/>
      <c r="I144" s="27" t="n"/>
      <c r="J144" s="27" t="n"/>
      <c r="K144" s="27" t="n"/>
      <c r="L144" s="27" t="n"/>
      <c r="M144" s="27" t="n"/>
      <c r="N144" s="27" t="n"/>
      <c r="O144" s="15" t="n"/>
      <c r="P144" s="17">
        <f>IF(OR($I144="",$L144=""),"",$L144-$I144+1)</f>
        <v/>
      </c>
      <c r="Q144" s="17">
        <f>IF(OR($I144="",$J144=""),"",$J144-$I144)</f>
        <v/>
      </c>
      <c r="R144" s="17">
        <f>IF($I144="","",IF($M144&lt;&gt;"",MAX(0,$M144-$I144),MAX(0,'Paramètres'!$B$2-$I144)))</f>
        <v/>
      </c>
      <c r="S144" s="18">
        <f>IF($A144="","",IF($N144&lt;&gt;"","Terminé",IF($M144&lt;&gt;"","En place",IF($I144&lt;'Paramètres'!$B$2,"En retard","À venir"))))</f>
        <v/>
      </c>
      <c r="T144" s="18">
        <f>IF($A144="","",IF(OR($B144="",$I144="",$J144="",$K144="",$L144=""),"À compléter",IF(NOT(AND($I144&lt;=$J144,$J144&lt;=$K144,$K144&lt;=$L144)),"Dates incohérentes",IF(COUNTIFS('Planning'!$B$2:$B$201,$B144,'Planning'!$I$2:$I$201,"&lt;="&amp;$L144,'Planning'!$L$2:$L$201,"&gt;="&amp;$I144)&gt;1,"Chevauchement",IF(AND($M144="",$I144&lt;'Paramètres'!$B$2),"Retard de disponibilité","OK")))))</f>
        <v/>
      </c>
      <c r="U144" s="15" t="n"/>
    </row>
    <row r="145" ht="34" customHeight="1">
      <c r="A145" s="14" t="n"/>
      <c r="B145" s="14" t="n"/>
      <c r="C145" s="14" t="n"/>
      <c r="D145" s="15" t="n"/>
      <c r="E145" s="14" t="n"/>
      <c r="F145" s="14" t="n"/>
      <c r="G145" s="15" t="n"/>
      <c r="H145" s="15" t="n"/>
      <c r="I145" s="27" t="n"/>
      <c r="J145" s="27" t="n"/>
      <c r="K145" s="27" t="n"/>
      <c r="L145" s="27" t="n"/>
      <c r="M145" s="27" t="n"/>
      <c r="N145" s="27" t="n"/>
      <c r="O145" s="15" t="n"/>
      <c r="P145" s="10">
        <f>IF(OR($I145="",$L145=""),"",$L145-$I145+1)</f>
        <v/>
      </c>
      <c r="Q145" s="10">
        <f>IF(OR($I145="",$J145=""),"",$J145-$I145)</f>
        <v/>
      </c>
      <c r="R145" s="10">
        <f>IF($I145="","",IF($M145&lt;&gt;"",MAX(0,$M145-$I145),MAX(0,'Paramètres'!$B$2-$I145)))</f>
        <v/>
      </c>
      <c r="S145" s="19">
        <f>IF($A145="","",IF($N145&lt;&gt;"","Terminé",IF($M145&lt;&gt;"","En place",IF($I145&lt;'Paramètres'!$B$2,"En retard","À venir"))))</f>
        <v/>
      </c>
      <c r="T145" s="19">
        <f>IF($A145="","",IF(OR($B145="",$I145="",$J145="",$K145="",$L145=""),"À compléter",IF(NOT(AND($I145&lt;=$J145,$J145&lt;=$K145,$K145&lt;=$L145)),"Dates incohérentes",IF(COUNTIFS('Planning'!$B$2:$B$201,$B145,'Planning'!$I$2:$I$201,"&lt;="&amp;$L145,'Planning'!$L$2:$L$201,"&gt;="&amp;$I145)&gt;1,"Chevauchement",IF(AND($M145="",$I145&lt;'Paramètres'!$B$2),"Retard de disponibilité","OK")))))</f>
        <v/>
      </c>
      <c r="U145" s="15" t="n"/>
    </row>
    <row r="146" ht="34" customHeight="1">
      <c r="A146" s="14" t="n"/>
      <c r="B146" s="14" t="n"/>
      <c r="C146" s="14" t="n"/>
      <c r="D146" s="15" t="n"/>
      <c r="E146" s="14" t="n"/>
      <c r="F146" s="14" t="n"/>
      <c r="G146" s="15" t="n"/>
      <c r="H146" s="15" t="n"/>
      <c r="I146" s="27" t="n"/>
      <c r="J146" s="27" t="n"/>
      <c r="K146" s="27" t="n"/>
      <c r="L146" s="27" t="n"/>
      <c r="M146" s="27" t="n"/>
      <c r="N146" s="27" t="n"/>
      <c r="O146" s="15" t="n"/>
      <c r="P146" s="17">
        <f>IF(OR($I146="",$L146=""),"",$L146-$I146+1)</f>
        <v/>
      </c>
      <c r="Q146" s="17">
        <f>IF(OR($I146="",$J146=""),"",$J146-$I146)</f>
        <v/>
      </c>
      <c r="R146" s="17">
        <f>IF($I146="","",IF($M146&lt;&gt;"",MAX(0,$M146-$I146),MAX(0,'Paramètres'!$B$2-$I146)))</f>
        <v/>
      </c>
      <c r="S146" s="18">
        <f>IF($A146="","",IF($N146&lt;&gt;"","Terminé",IF($M146&lt;&gt;"","En place",IF($I146&lt;'Paramètres'!$B$2,"En retard","À venir"))))</f>
        <v/>
      </c>
      <c r="T146" s="18">
        <f>IF($A146="","",IF(OR($B146="",$I146="",$J146="",$K146="",$L146=""),"À compléter",IF(NOT(AND($I146&lt;=$J146,$J146&lt;=$K146,$K146&lt;=$L146)),"Dates incohérentes",IF(COUNTIFS('Planning'!$B$2:$B$201,$B146,'Planning'!$I$2:$I$201,"&lt;="&amp;$L146,'Planning'!$L$2:$L$201,"&gt;="&amp;$I146)&gt;1,"Chevauchement",IF(AND($M146="",$I146&lt;'Paramètres'!$B$2),"Retard de disponibilité","OK")))))</f>
        <v/>
      </c>
      <c r="U146" s="15" t="n"/>
    </row>
    <row r="147" ht="34" customHeight="1">
      <c r="A147" s="14" t="n"/>
      <c r="B147" s="14" t="n"/>
      <c r="C147" s="14" t="n"/>
      <c r="D147" s="15" t="n"/>
      <c r="E147" s="14" t="n"/>
      <c r="F147" s="14" t="n"/>
      <c r="G147" s="15" t="n"/>
      <c r="H147" s="15" t="n"/>
      <c r="I147" s="27" t="n"/>
      <c r="J147" s="27" t="n"/>
      <c r="K147" s="27" t="n"/>
      <c r="L147" s="27" t="n"/>
      <c r="M147" s="27" t="n"/>
      <c r="N147" s="27" t="n"/>
      <c r="O147" s="15" t="n"/>
      <c r="P147" s="10">
        <f>IF(OR($I147="",$L147=""),"",$L147-$I147+1)</f>
        <v/>
      </c>
      <c r="Q147" s="10">
        <f>IF(OR($I147="",$J147=""),"",$J147-$I147)</f>
        <v/>
      </c>
      <c r="R147" s="10">
        <f>IF($I147="","",IF($M147&lt;&gt;"",MAX(0,$M147-$I147),MAX(0,'Paramètres'!$B$2-$I147)))</f>
        <v/>
      </c>
      <c r="S147" s="19">
        <f>IF($A147="","",IF($N147&lt;&gt;"","Terminé",IF($M147&lt;&gt;"","En place",IF($I147&lt;'Paramètres'!$B$2,"En retard","À venir"))))</f>
        <v/>
      </c>
      <c r="T147" s="19">
        <f>IF($A147="","",IF(OR($B147="",$I147="",$J147="",$K147="",$L147=""),"À compléter",IF(NOT(AND($I147&lt;=$J147,$J147&lt;=$K147,$K147&lt;=$L147)),"Dates incohérentes",IF(COUNTIFS('Planning'!$B$2:$B$201,$B147,'Planning'!$I$2:$I$201,"&lt;="&amp;$L147,'Planning'!$L$2:$L$201,"&gt;="&amp;$I147)&gt;1,"Chevauchement",IF(AND($M147="",$I147&lt;'Paramètres'!$B$2),"Retard de disponibilité","OK")))))</f>
        <v/>
      </c>
      <c r="U147" s="15" t="n"/>
    </row>
    <row r="148" ht="34" customHeight="1">
      <c r="A148" s="14" t="n"/>
      <c r="B148" s="14" t="n"/>
      <c r="C148" s="14" t="n"/>
      <c r="D148" s="15" t="n"/>
      <c r="E148" s="14" t="n"/>
      <c r="F148" s="14" t="n"/>
      <c r="G148" s="15" t="n"/>
      <c r="H148" s="15" t="n"/>
      <c r="I148" s="27" t="n"/>
      <c r="J148" s="27" t="n"/>
      <c r="K148" s="27" t="n"/>
      <c r="L148" s="27" t="n"/>
      <c r="M148" s="27" t="n"/>
      <c r="N148" s="27" t="n"/>
      <c r="O148" s="15" t="n"/>
      <c r="P148" s="17">
        <f>IF(OR($I148="",$L148=""),"",$L148-$I148+1)</f>
        <v/>
      </c>
      <c r="Q148" s="17">
        <f>IF(OR($I148="",$J148=""),"",$J148-$I148)</f>
        <v/>
      </c>
      <c r="R148" s="17">
        <f>IF($I148="","",IF($M148&lt;&gt;"",MAX(0,$M148-$I148),MAX(0,'Paramètres'!$B$2-$I148)))</f>
        <v/>
      </c>
      <c r="S148" s="18">
        <f>IF($A148="","",IF($N148&lt;&gt;"","Terminé",IF($M148&lt;&gt;"","En place",IF($I148&lt;'Paramètres'!$B$2,"En retard","À venir"))))</f>
        <v/>
      </c>
      <c r="T148" s="18">
        <f>IF($A148="","",IF(OR($B148="",$I148="",$J148="",$K148="",$L148=""),"À compléter",IF(NOT(AND($I148&lt;=$J148,$J148&lt;=$K148,$K148&lt;=$L148)),"Dates incohérentes",IF(COUNTIFS('Planning'!$B$2:$B$201,$B148,'Planning'!$I$2:$I$201,"&lt;="&amp;$L148,'Planning'!$L$2:$L$201,"&gt;="&amp;$I148)&gt;1,"Chevauchement",IF(AND($M148="",$I148&lt;'Paramètres'!$B$2),"Retard de disponibilité","OK")))))</f>
        <v/>
      </c>
      <c r="U148" s="15" t="n"/>
    </row>
    <row r="149" ht="34" customHeight="1">
      <c r="A149" s="14" t="n"/>
      <c r="B149" s="14" t="n"/>
      <c r="C149" s="14" t="n"/>
      <c r="D149" s="15" t="n"/>
      <c r="E149" s="14" t="n"/>
      <c r="F149" s="14" t="n"/>
      <c r="G149" s="15" t="n"/>
      <c r="H149" s="15" t="n"/>
      <c r="I149" s="27" t="n"/>
      <c r="J149" s="27" t="n"/>
      <c r="K149" s="27" t="n"/>
      <c r="L149" s="27" t="n"/>
      <c r="M149" s="27" t="n"/>
      <c r="N149" s="27" t="n"/>
      <c r="O149" s="15" t="n"/>
      <c r="P149" s="10">
        <f>IF(OR($I149="",$L149=""),"",$L149-$I149+1)</f>
        <v/>
      </c>
      <c r="Q149" s="10">
        <f>IF(OR($I149="",$J149=""),"",$J149-$I149)</f>
        <v/>
      </c>
      <c r="R149" s="10">
        <f>IF($I149="","",IF($M149&lt;&gt;"",MAX(0,$M149-$I149),MAX(0,'Paramètres'!$B$2-$I149)))</f>
        <v/>
      </c>
      <c r="S149" s="19">
        <f>IF($A149="","",IF($N149&lt;&gt;"","Terminé",IF($M149&lt;&gt;"","En place",IF($I149&lt;'Paramètres'!$B$2,"En retard","À venir"))))</f>
        <v/>
      </c>
      <c r="T149" s="19">
        <f>IF($A149="","",IF(OR($B149="",$I149="",$J149="",$K149="",$L149=""),"À compléter",IF(NOT(AND($I149&lt;=$J149,$J149&lt;=$K149,$K149&lt;=$L149)),"Dates incohérentes",IF(COUNTIFS('Planning'!$B$2:$B$201,$B149,'Planning'!$I$2:$I$201,"&lt;="&amp;$L149,'Planning'!$L$2:$L$201,"&gt;="&amp;$I149)&gt;1,"Chevauchement",IF(AND($M149="",$I149&lt;'Paramètres'!$B$2),"Retard de disponibilité","OK")))))</f>
        <v/>
      </c>
      <c r="U149" s="15" t="n"/>
    </row>
    <row r="150" ht="34" customHeight="1">
      <c r="A150" s="14" t="n"/>
      <c r="B150" s="14" t="n"/>
      <c r="C150" s="14" t="n"/>
      <c r="D150" s="15" t="n"/>
      <c r="E150" s="14" t="n"/>
      <c r="F150" s="14" t="n"/>
      <c r="G150" s="15" t="n"/>
      <c r="H150" s="15" t="n"/>
      <c r="I150" s="27" t="n"/>
      <c r="J150" s="27" t="n"/>
      <c r="K150" s="27" t="n"/>
      <c r="L150" s="27" t="n"/>
      <c r="M150" s="27" t="n"/>
      <c r="N150" s="27" t="n"/>
      <c r="O150" s="15" t="n"/>
      <c r="P150" s="17">
        <f>IF(OR($I150="",$L150=""),"",$L150-$I150+1)</f>
        <v/>
      </c>
      <c r="Q150" s="17">
        <f>IF(OR($I150="",$J150=""),"",$J150-$I150)</f>
        <v/>
      </c>
      <c r="R150" s="17">
        <f>IF($I150="","",IF($M150&lt;&gt;"",MAX(0,$M150-$I150),MAX(0,'Paramètres'!$B$2-$I150)))</f>
        <v/>
      </c>
      <c r="S150" s="18">
        <f>IF($A150="","",IF($N150&lt;&gt;"","Terminé",IF($M150&lt;&gt;"","En place",IF($I150&lt;'Paramètres'!$B$2,"En retard","À venir"))))</f>
        <v/>
      </c>
      <c r="T150" s="18">
        <f>IF($A150="","",IF(OR($B150="",$I150="",$J150="",$K150="",$L150=""),"À compléter",IF(NOT(AND($I150&lt;=$J150,$J150&lt;=$K150,$K150&lt;=$L150)),"Dates incohérentes",IF(COUNTIFS('Planning'!$B$2:$B$201,$B150,'Planning'!$I$2:$I$201,"&lt;="&amp;$L150,'Planning'!$L$2:$L$201,"&gt;="&amp;$I150)&gt;1,"Chevauchement",IF(AND($M150="",$I150&lt;'Paramètres'!$B$2),"Retard de disponibilité","OK")))))</f>
        <v/>
      </c>
      <c r="U150" s="15" t="n"/>
    </row>
    <row r="151" ht="34" customHeight="1">
      <c r="A151" s="14" t="n"/>
      <c r="B151" s="14" t="n"/>
      <c r="C151" s="14" t="n"/>
      <c r="D151" s="15" t="n"/>
      <c r="E151" s="14" t="n"/>
      <c r="F151" s="14" t="n"/>
      <c r="G151" s="15" t="n"/>
      <c r="H151" s="15" t="n"/>
      <c r="I151" s="27" t="n"/>
      <c r="J151" s="27" t="n"/>
      <c r="K151" s="27" t="n"/>
      <c r="L151" s="27" t="n"/>
      <c r="M151" s="27" t="n"/>
      <c r="N151" s="27" t="n"/>
      <c r="O151" s="15" t="n"/>
      <c r="P151" s="10">
        <f>IF(OR($I151="",$L151=""),"",$L151-$I151+1)</f>
        <v/>
      </c>
      <c r="Q151" s="10">
        <f>IF(OR($I151="",$J151=""),"",$J151-$I151)</f>
        <v/>
      </c>
      <c r="R151" s="10">
        <f>IF($I151="","",IF($M151&lt;&gt;"",MAX(0,$M151-$I151),MAX(0,'Paramètres'!$B$2-$I151)))</f>
        <v/>
      </c>
      <c r="S151" s="19">
        <f>IF($A151="","",IF($N151&lt;&gt;"","Terminé",IF($M151&lt;&gt;"","En place",IF($I151&lt;'Paramètres'!$B$2,"En retard","À venir"))))</f>
        <v/>
      </c>
      <c r="T151" s="19">
        <f>IF($A151="","",IF(OR($B151="",$I151="",$J151="",$K151="",$L151=""),"À compléter",IF(NOT(AND($I151&lt;=$J151,$J151&lt;=$K151,$K151&lt;=$L151)),"Dates incohérentes",IF(COUNTIFS('Planning'!$B$2:$B$201,$B151,'Planning'!$I$2:$I$201,"&lt;="&amp;$L151,'Planning'!$L$2:$L$201,"&gt;="&amp;$I151)&gt;1,"Chevauchement",IF(AND($M151="",$I151&lt;'Paramètres'!$B$2),"Retard de disponibilité","OK")))))</f>
        <v/>
      </c>
      <c r="U151" s="15" t="n"/>
    </row>
    <row r="152" ht="34" customHeight="1">
      <c r="A152" s="14" t="n"/>
      <c r="B152" s="14" t="n"/>
      <c r="C152" s="14" t="n"/>
      <c r="D152" s="15" t="n"/>
      <c r="E152" s="14" t="n"/>
      <c r="F152" s="14" t="n"/>
      <c r="G152" s="15" t="n"/>
      <c r="H152" s="15" t="n"/>
      <c r="I152" s="27" t="n"/>
      <c r="J152" s="27" t="n"/>
      <c r="K152" s="27" t="n"/>
      <c r="L152" s="27" t="n"/>
      <c r="M152" s="27" t="n"/>
      <c r="N152" s="27" t="n"/>
      <c r="O152" s="15" t="n"/>
      <c r="P152" s="17">
        <f>IF(OR($I152="",$L152=""),"",$L152-$I152+1)</f>
        <v/>
      </c>
      <c r="Q152" s="17">
        <f>IF(OR($I152="",$J152=""),"",$J152-$I152)</f>
        <v/>
      </c>
      <c r="R152" s="17">
        <f>IF($I152="","",IF($M152&lt;&gt;"",MAX(0,$M152-$I152),MAX(0,'Paramètres'!$B$2-$I152)))</f>
        <v/>
      </c>
      <c r="S152" s="18">
        <f>IF($A152="","",IF($N152&lt;&gt;"","Terminé",IF($M152&lt;&gt;"","En place",IF($I152&lt;'Paramètres'!$B$2,"En retard","À venir"))))</f>
        <v/>
      </c>
      <c r="T152" s="18">
        <f>IF($A152="","",IF(OR($B152="",$I152="",$J152="",$K152="",$L152=""),"À compléter",IF(NOT(AND($I152&lt;=$J152,$J152&lt;=$K152,$K152&lt;=$L152)),"Dates incohérentes",IF(COUNTIFS('Planning'!$B$2:$B$201,$B152,'Planning'!$I$2:$I$201,"&lt;="&amp;$L152,'Planning'!$L$2:$L$201,"&gt;="&amp;$I152)&gt;1,"Chevauchement",IF(AND($M152="",$I152&lt;'Paramètres'!$B$2),"Retard de disponibilité","OK")))))</f>
        <v/>
      </c>
      <c r="U152" s="15" t="n"/>
    </row>
    <row r="153" ht="34" customHeight="1">
      <c r="A153" s="14" t="n"/>
      <c r="B153" s="14" t="n"/>
      <c r="C153" s="14" t="n"/>
      <c r="D153" s="15" t="n"/>
      <c r="E153" s="14" t="n"/>
      <c r="F153" s="14" t="n"/>
      <c r="G153" s="15" t="n"/>
      <c r="H153" s="15" t="n"/>
      <c r="I153" s="27" t="n"/>
      <c r="J153" s="27" t="n"/>
      <c r="K153" s="27" t="n"/>
      <c r="L153" s="27" t="n"/>
      <c r="M153" s="27" t="n"/>
      <c r="N153" s="27" t="n"/>
      <c r="O153" s="15" t="n"/>
      <c r="P153" s="10">
        <f>IF(OR($I153="",$L153=""),"",$L153-$I153+1)</f>
        <v/>
      </c>
      <c r="Q153" s="10">
        <f>IF(OR($I153="",$J153=""),"",$J153-$I153)</f>
        <v/>
      </c>
      <c r="R153" s="10">
        <f>IF($I153="","",IF($M153&lt;&gt;"",MAX(0,$M153-$I153),MAX(0,'Paramètres'!$B$2-$I153)))</f>
        <v/>
      </c>
      <c r="S153" s="19">
        <f>IF($A153="","",IF($N153&lt;&gt;"","Terminé",IF($M153&lt;&gt;"","En place",IF($I153&lt;'Paramètres'!$B$2,"En retard","À venir"))))</f>
        <v/>
      </c>
      <c r="T153" s="19">
        <f>IF($A153="","",IF(OR($B153="",$I153="",$J153="",$K153="",$L153=""),"À compléter",IF(NOT(AND($I153&lt;=$J153,$J153&lt;=$K153,$K153&lt;=$L153)),"Dates incohérentes",IF(COUNTIFS('Planning'!$B$2:$B$201,$B153,'Planning'!$I$2:$I$201,"&lt;="&amp;$L153,'Planning'!$L$2:$L$201,"&gt;="&amp;$I153)&gt;1,"Chevauchement",IF(AND($M153="",$I153&lt;'Paramètres'!$B$2),"Retard de disponibilité","OK")))))</f>
        <v/>
      </c>
      <c r="U153" s="15" t="n"/>
    </row>
    <row r="154" ht="34" customHeight="1">
      <c r="A154" s="14" t="n"/>
      <c r="B154" s="14" t="n"/>
      <c r="C154" s="14" t="n"/>
      <c r="D154" s="15" t="n"/>
      <c r="E154" s="14" t="n"/>
      <c r="F154" s="14" t="n"/>
      <c r="G154" s="15" t="n"/>
      <c r="H154" s="15" t="n"/>
      <c r="I154" s="27" t="n"/>
      <c r="J154" s="27" t="n"/>
      <c r="K154" s="27" t="n"/>
      <c r="L154" s="27" t="n"/>
      <c r="M154" s="27" t="n"/>
      <c r="N154" s="27" t="n"/>
      <c r="O154" s="15" t="n"/>
      <c r="P154" s="17">
        <f>IF(OR($I154="",$L154=""),"",$L154-$I154+1)</f>
        <v/>
      </c>
      <c r="Q154" s="17">
        <f>IF(OR($I154="",$J154=""),"",$J154-$I154)</f>
        <v/>
      </c>
      <c r="R154" s="17">
        <f>IF($I154="","",IF($M154&lt;&gt;"",MAX(0,$M154-$I154),MAX(0,'Paramètres'!$B$2-$I154)))</f>
        <v/>
      </c>
      <c r="S154" s="18">
        <f>IF($A154="","",IF($N154&lt;&gt;"","Terminé",IF($M154&lt;&gt;"","En place",IF($I154&lt;'Paramètres'!$B$2,"En retard","À venir"))))</f>
        <v/>
      </c>
      <c r="T154" s="18">
        <f>IF($A154="","",IF(OR($B154="",$I154="",$J154="",$K154="",$L154=""),"À compléter",IF(NOT(AND($I154&lt;=$J154,$J154&lt;=$K154,$K154&lt;=$L154)),"Dates incohérentes",IF(COUNTIFS('Planning'!$B$2:$B$201,$B154,'Planning'!$I$2:$I$201,"&lt;="&amp;$L154,'Planning'!$L$2:$L$201,"&gt;="&amp;$I154)&gt;1,"Chevauchement",IF(AND($M154="",$I154&lt;'Paramètres'!$B$2),"Retard de disponibilité","OK")))))</f>
        <v/>
      </c>
      <c r="U154" s="15" t="n"/>
    </row>
    <row r="155" ht="34" customHeight="1">
      <c r="A155" s="14" t="n"/>
      <c r="B155" s="14" t="n"/>
      <c r="C155" s="14" t="n"/>
      <c r="D155" s="15" t="n"/>
      <c r="E155" s="14" t="n"/>
      <c r="F155" s="14" t="n"/>
      <c r="G155" s="15" t="n"/>
      <c r="H155" s="15" t="n"/>
      <c r="I155" s="27" t="n"/>
      <c r="J155" s="27" t="n"/>
      <c r="K155" s="27" t="n"/>
      <c r="L155" s="27" t="n"/>
      <c r="M155" s="27" t="n"/>
      <c r="N155" s="27" t="n"/>
      <c r="O155" s="15" t="n"/>
      <c r="P155" s="10">
        <f>IF(OR($I155="",$L155=""),"",$L155-$I155+1)</f>
        <v/>
      </c>
      <c r="Q155" s="10">
        <f>IF(OR($I155="",$J155=""),"",$J155-$I155)</f>
        <v/>
      </c>
      <c r="R155" s="10">
        <f>IF($I155="","",IF($M155&lt;&gt;"",MAX(0,$M155-$I155),MAX(0,'Paramètres'!$B$2-$I155)))</f>
        <v/>
      </c>
      <c r="S155" s="19">
        <f>IF($A155="","",IF($N155&lt;&gt;"","Terminé",IF($M155&lt;&gt;"","En place",IF($I155&lt;'Paramètres'!$B$2,"En retard","À venir"))))</f>
        <v/>
      </c>
      <c r="T155" s="19">
        <f>IF($A155="","",IF(OR($B155="",$I155="",$J155="",$K155="",$L155=""),"À compléter",IF(NOT(AND($I155&lt;=$J155,$J155&lt;=$K155,$K155&lt;=$L155)),"Dates incohérentes",IF(COUNTIFS('Planning'!$B$2:$B$201,$B155,'Planning'!$I$2:$I$201,"&lt;="&amp;$L155,'Planning'!$L$2:$L$201,"&gt;="&amp;$I155)&gt;1,"Chevauchement",IF(AND($M155="",$I155&lt;'Paramètres'!$B$2),"Retard de disponibilité","OK")))))</f>
        <v/>
      </c>
      <c r="U155" s="15" t="n"/>
    </row>
    <row r="156" ht="34" customHeight="1">
      <c r="A156" s="14" t="n"/>
      <c r="B156" s="14" t="n"/>
      <c r="C156" s="14" t="n"/>
      <c r="D156" s="15" t="n"/>
      <c r="E156" s="14" t="n"/>
      <c r="F156" s="14" t="n"/>
      <c r="G156" s="15" t="n"/>
      <c r="H156" s="15" t="n"/>
      <c r="I156" s="27" t="n"/>
      <c r="J156" s="27" t="n"/>
      <c r="K156" s="27" t="n"/>
      <c r="L156" s="27" t="n"/>
      <c r="M156" s="27" t="n"/>
      <c r="N156" s="27" t="n"/>
      <c r="O156" s="15" t="n"/>
      <c r="P156" s="17">
        <f>IF(OR($I156="",$L156=""),"",$L156-$I156+1)</f>
        <v/>
      </c>
      <c r="Q156" s="17">
        <f>IF(OR($I156="",$J156=""),"",$J156-$I156)</f>
        <v/>
      </c>
      <c r="R156" s="17">
        <f>IF($I156="","",IF($M156&lt;&gt;"",MAX(0,$M156-$I156),MAX(0,'Paramètres'!$B$2-$I156)))</f>
        <v/>
      </c>
      <c r="S156" s="18">
        <f>IF($A156="","",IF($N156&lt;&gt;"","Terminé",IF($M156&lt;&gt;"","En place",IF($I156&lt;'Paramètres'!$B$2,"En retard","À venir"))))</f>
        <v/>
      </c>
      <c r="T156" s="18">
        <f>IF($A156="","",IF(OR($B156="",$I156="",$J156="",$K156="",$L156=""),"À compléter",IF(NOT(AND($I156&lt;=$J156,$J156&lt;=$K156,$K156&lt;=$L156)),"Dates incohérentes",IF(COUNTIFS('Planning'!$B$2:$B$201,$B156,'Planning'!$I$2:$I$201,"&lt;="&amp;$L156,'Planning'!$L$2:$L$201,"&gt;="&amp;$I156)&gt;1,"Chevauchement",IF(AND($M156="",$I156&lt;'Paramètres'!$B$2),"Retard de disponibilité","OK")))))</f>
        <v/>
      </c>
      <c r="U156" s="15" t="n"/>
    </row>
    <row r="157" ht="34" customHeight="1">
      <c r="A157" s="14" t="n"/>
      <c r="B157" s="14" t="n"/>
      <c r="C157" s="14" t="n"/>
      <c r="D157" s="15" t="n"/>
      <c r="E157" s="14" t="n"/>
      <c r="F157" s="14" t="n"/>
      <c r="G157" s="15" t="n"/>
      <c r="H157" s="15" t="n"/>
      <c r="I157" s="27" t="n"/>
      <c r="J157" s="27" t="n"/>
      <c r="K157" s="27" t="n"/>
      <c r="L157" s="27" t="n"/>
      <c r="M157" s="27" t="n"/>
      <c r="N157" s="27" t="n"/>
      <c r="O157" s="15" t="n"/>
      <c r="P157" s="10">
        <f>IF(OR($I157="",$L157=""),"",$L157-$I157+1)</f>
        <v/>
      </c>
      <c r="Q157" s="10">
        <f>IF(OR($I157="",$J157=""),"",$J157-$I157)</f>
        <v/>
      </c>
      <c r="R157" s="10">
        <f>IF($I157="","",IF($M157&lt;&gt;"",MAX(0,$M157-$I157),MAX(0,'Paramètres'!$B$2-$I157)))</f>
        <v/>
      </c>
      <c r="S157" s="19">
        <f>IF($A157="","",IF($N157&lt;&gt;"","Terminé",IF($M157&lt;&gt;"","En place",IF($I157&lt;'Paramètres'!$B$2,"En retard","À venir"))))</f>
        <v/>
      </c>
      <c r="T157" s="19">
        <f>IF($A157="","",IF(OR($B157="",$I157="",$J157="",$K157="",$L157=""),"À compléter",IF(NOT(AND($I157&lt;=$J157,$J157&lt;=$K157,$K157&lt;=$L157)),"Dates incohérentes",IF(COUNTIFS('Planning'!$B$2:$B$201,$B157,'Planning'!$I$2:$I$201,"&lt;="&amp;$L157,'Planning'!$L$2:$L$201,"&gt;="&amp;$I157)&gt;1,"Chevauchement",IF(AND($M157="",$I157&lt;'Paramètres'!$B$2),"Retard de disponibilité","OK")))))</f>
        <v/>
      </c>
      <c r="U157" s="15" t="n"/>
    </row>
    <row r="158" ht="34" customHeight="1">
      <c r="A158" s="14" t="n"/>
      <c r="B158" s="14" t="n"/>
      <c r="C158" s="14" t="n"/>
      <c r="D158" s="15" t="n"/>
      <c r="E158" s="14" t="n"/>
      <c r="F158" s="14" t="n"/>
      <c r="G158" s="15" t="n"/>
      <c r="H158" s="15" t="n"/>
      <c r="I158" s="27" t="n"/>
      <c r="J158" s="27" t="n"/>
      <c r="K158" s="27" t="n"/>
      <c r="L158" s="27" t="n"/>
      <c r="M158" s="27" t="n"/>
      <c r="N158" s="27" t="n"/>
      <c r="O158" s="15" t="n"/>
      <c r="P158" s="17">
        <f>IF(OR($I158="",$L158=""),"",$L158-$I158+1)</f>
        <v/>
      </c>
      <c r="Q158" s="17">
        <f>IF(OR($I158="",$J158=""),"",$J158-$I158)</f>
        <v/>
      </c>
      <c r="R158" s="17">
        <f>IF($I158="","",IF($M158&lt;&gt;"",MAX(0,$M158-$I158),MAX(0,'Paramètres'!$B$2-$I158)))</f>
        <v/>
      </c>
      <c r="S158" s="18">
        <f>IF($A158="","",IF($N158&lt;&gt;"","Terminé",IF($M158&lt;&gt;"","En place",IF($I158&lt;'Paramètres'!$B$2,"En retard","À venir"))))</f>
        <v/>
      </c>
      <c r="T158" s="18">
        <f>IF($A158="","",IF(OR($B158="",$I158="",$J158="",$K158="",$L158=""),"À compléter",IF(NOT(AND($I158&lt;=$J158,$J158&lt;=$K158,$K158&lt;=$L158)),"Dates incohérentes",IF(COUNTIFS('Planning'!$B$2:$B$201,$B158,'Planning'!$I$2:$I$201,"&lt;="&amp;$L158,'Planning'!$L$2:$L$201,"&gt;="&amp;$I158)&gt;1,"Chevauchement",IF(AND($M158="",$I158&lt;'Paramètres'!$B$2),"Retard de disponibilité","OK")))))</f>
        <v/>
      </c>
      <c r="U158" s="15" t="n"/>
    </row>
    <row r="159" ht="34" customHeight="1">
      <c r="A159" s="14" t="n"/>
      <c r="B159" s="14" t="n"/>
      <c r="C159" s="14" t="n"/>
      <c r="D159" s="15" t="n"/>
      <c r="E159" s="14" t="n"/>
      <c r="F159" s="14" t="n"/>
      <c r="G159" s="15" t="n"/>
      <c r="H159" s="15" t="n"/>
      <c r="I159" s="27" t="n"/>
      <c r="J159" s="27" t="n"/>
      <c r="K159" s="27" t="n"/>
      <c r="L159" s="27" t="n"/>
      <c r="M159" s="27" t="n"/>
      <c r="N159" s="27" t="n"/>
      <c r="O159" s="15" t="n"/>
      <c r="P159" s="10">
        <f>IF(OR($I159="",$L159=""),"",$L159-$I159+1)</f>
        <v/>
      </c>
      <c r="Q159" s="10">
        <f>IF(OR($I159="",$J159=""),"",$J159-$I159)</f>
        <v/>
      </c>
      <c r="R159" s="10">
        <f>IF($I159="","",IF($M159&lt;&gt;"",MAX(0,$M159-$I159),MAX(0,'Paramètres'!$B$2-$I159)))</f>
        <v/>
      </c>
      <c r="S159" s="19">
        <f>IF($A159="","",IF($N159&lt;&gt;"","Terminé",IF($M159&lt;&gt;"","En place",IF($I159&lt;'Paramètres'!$B$2,"En retard","À venir"))))</f>
        <v/>
      </c>
      <c r="T159" s="19">
        <f>IF($A159="","",IF(OR($B159="",$I159="",$J159="",$K159="",$L159=""),"À compléter",IF(NOT(AND($I159&lt;=$J159,$J159&lt;=$K159,$K159&lt;=$L159)),"Dates incohérentes",IF(COUNTIFS('Planning'!$B$2:$B$201,$B159,'Planning'!$I$2:$I$201,"&lt;="&amp;$L159,'Planning'!$L$2:$L$201,"&gt;="&amp;$I159)&gt;1,"Chevauchement",IF(AND($M159="",$I159&lt;'Paramètres'!$B$2),"Retard de disponibilité","OK")))))</f>
        <v/>
      </c>
      <c r="U159" s="15" t="n"/>
    </row>
    <row r="160" ht="34" customHeight="1">
      <c r="A160" s="14" t="n"/>
      <c r="B160" s="14" t="n"/>
      <c r="C160" s="14" t="n"/>
      <c r="D160" s="15" t="n"/>
      <c r="E160" s="14" t="n"/>
      <c r="F160" s="14" t="n"/>
      <c r="G160" s="15" t="n"/>
      <c r="H160" s="15" t="n"/>
      <c r="I160" s="27" t="n"/>
      <c r="J160" s="27" t="n"/>
      <c r="K160" s="27" t="n"/>
      <c r="L160" s="27" t="n"/>
      <c r="M160" s="27" t="n"/>
      <c r="N160" s="27" t="n"/>
      <c r="O160" s="15" t="n"/>
      <c r="P160" s="17">
        <f>IF(OR($I160="",$L160=""),"",$L160-$I160+1)</f>
        <v/>
      </c>
      <c r="Q160" s="17">
        <f>IF(OR($I160="",$J160=""),"",$J160-$I160)</f>
        <v/>
      </c>
      <c r="R160" s="17">
        <f>IF($I160="","",IF($M160&lt;&gt;"",MAX(0,$M160-$I160),MAX(0,'Paramètres'!$B$2-$I160)))</f>
        <v/>
      </c>
      <c r="S160" s="18">
        <f>IF($A160="","",IF($N160&lt;&gt;"","Terminé",IF($M160&lt;&gt;"","En place",IF($I160&lt;'Paramètres'!$B$2,"En retard","À venir"))))</f>
        <v/>
      </c>
      <c r="T160" s="18">
        <f>IF($A160="","",IF(OR($B160="",$I160="",$J160="",$K160="",$L160=""),"À compléter",IF(NOT(AND($I160&lt;=$J160,$J160&lt;=$K160,$K160&lt;=$L160)),"Dates incohérentes",IF(COUNTIFS('Planning'!$B$2:$B$201,$B160,'Planning'!$I$2:$I$201,"&lt;="&amp;$L160,'Planning'!$L$2:$L$201,"&gt;="&amp;$I160)&gt;1,"Chevauchement",IF(AND($M160="",$I160&lt;'Paramètres'!$B$2),"Retard de disponibilité","OK")))))</f>
        <v/>
      </c>
      <c r="U160" s="15" t="n"/>
    </row>
    <row r="161" ht="34" customHeight="1">
      <c r="A161" s="14" t="n"/>
      <c r="B161" s="14" t="n"/>
      <c r="C161" s="14" t="n"/>
      <c r="D161" s="15" t="n"/>
      <c r="E161" s="14" t="n"/>
      <c r="F161" s="14" t="n"/>
      <c r="G161" s="15" t="n"/>
      <c r="H161" s="15" t="n"/>
      <c r="I161" s="27" t="n"/>
      <c r="J161" s="27" t="n"/>
      <c r="K161" s="27" t="n"/>
      <c r="L161" s="27" t="n"/>
      <c r="M161" s="27" t="n"/>
      <c r="N161" s="27" t="n"/>
      <c r="O161" s="15" t="n"/>
      <c r="P161" s="10">
        <f>IF(OR($I161="",$L161=""),"",$L161-$I161+1)</f>
        <v/>
      </c>
      <c r="Q161" s="10">
        <f>IF(OR($I161="",$J161=""),"",$J161-$I161)</f>
        <v/>
      </c>
      <c r="R161" s="10">
        <f>IF($I161="","",IF($M161&lt;&gt;"",MAX(0,$M161-$I161),MAX(0,'Paramètres'!$B$2-$I161)))</f>
        <v/>
      </c>
      <c r="S161" s="19">
        <f>IF($A161="","",IF($N161&lt;&gt;"","Terminé",IF($M161&lt;&gt;"","En place",IF($I161&lt;'Paramètres'!$B$2,"En retard","À venir"))))</f>
        <v/>
      </c>
      <c r="T161" s="19">
        <f>IF($A161="","",IF(OR($B161="",$I161="",$J161="",$K161="",$L161=""),"À compléter",IF(NOT(AND($I161&lt;=$J161,$J161&lt;=$K161,$K161&lt;=$L161)),"Dates incohérentes",IF(COUNTIFS('Planning'!$B$2:$B$201,$B161,'Planning'!$I$2:$I$201,"&lt;="&amp;$L161,'Planning'!$L$2:$L$201,"&gt;="&amp;$I161)&gt;1,"Chevauchement",IF(AND($M161="",$I161&lt;'Paramètres'!$B$2),"Retard de disponibilité","OK")))))</f>
        <v/>
      </c>
      <c r="U161" s="15" t="n"/>
    </row>
    <row r="162" ht="34" customHeight="1">
      <c r="A162" s="14" t="n"/>
      <c r="B162" s="14" t="n"/>
      <c r="C162" s="14" t="n"/>
      <c r="D162" s="15" t="n"/>
      <c r="E162" s="14" t="n"/>
      <c r="F162" s="14" t="n"/>
      <c r="G162" s="15" t="n"/>
      <c r="H162" s="15" t="n"/>
      <c r="I162" s="27" t="n"/>
      <c r="J162" s="27" t="n"/>
      <c r="K162" s="27" t="n"/>
      <c r="L162" s="27" t="n"/>
      <c r="M162" s="27" t="n"/>
      <c r="N162" s="27" t="n"/>
      <c r="O162" s="15" t="n"/>
      <c r="P162" s="17">
        <f>IF(OR($I162="",$L162=""),"",$L162-$I162+1)</f>
        <v/>
      </c>
      <c r="Q162" s="17">
        <f>IF(OR($I162="",$J162=""),"",$J162-$I162)</f>
        <v/>
      </c>
      <c r="R162" s="17">
        <f>IF($I162="","",IF($M162&lt;&gt;"",MAX(0,$M162-$I162),MAX(0,'Paramètres'!$B$2-$I162)))</f>
        <v/>
      </c>
      <c r="S162" s="18">
        <f>IF($A162="","",IF($N162&lt;&gt;"","Terminé",IF($M162&lt;&gt;"","En place",IF($I162&lt;'Paramètres'!$B$2,"En retard","À venir"))))</f>
        <v/>
      </c>
      <c r="T162" s="18">
        <f>IF($A162="","",IF(OR($B162="",$I162="",$J162="",$K162="",$L162=""),"À compléter",IF(NOT(AND($I162&lt;=$J162,$J162&lt;=$K162,$K162&lt;=$L162)),"Dates incohérentes",IF(COUNTIFS('Planning'!$B$2:$B$201,$B162,'Planning'!$I$2:$I$201,"&lt;="&amp;$L162,'Planning'!$L$2:$L$201,"&gt;="&amp;$I162)&gt;1,"Chevauchement",IF(AND($M162="",$I162&lt;'Paramètres'!$B$2),"Retard de disponibilité","OK")))))</f>
        <v/>
      </c>
      <c r="U162" s="15" t="n"/>
    </row>
    <row r="163" ht="34" customHeight="1">
      <c r="A163" s="14" t="n"/>
      <c r="B163" s="14" t="n"/>
      <c r="C163" s="14" t="n"/>
      <c r="D163" s="15" t="n"/>
      <c r="E163" s="14" t="n"/>
      <c r="F163" s="14" t="n"/>
      <c r="G163" s="15" t="n"/>
      <c r="H163" s="15" t="n"/>
      <c r="I163" s="27" t="n"/>
      <c r="J163" s="27" t="n"/>
      <c r="K163" s="27" t="n"/>
      <c r="L163" s="27" t="n"/>
      <c r="M163" s="27" t="n"/>
      <c r="N163" s="27" t="n"/>
      <c r="O163" s="15" t="n"/>
      <c r="P163" s="10">
        <f>IF(OR($I163="",$L163=""),"",$L163-$I163+1)</f>
        <v/>
      </c>
      <c r="Q163" s="10">
        <f>IF(OR($I163="",$J163=""),"",$J163-$I163)</f>
        <v/>
      </c>
      <c r="R163" s="10">
        <f>IF($I163="","",IF($M163&lt;&gt;"",MAX(0,$M163-$I163),MAX(0,'Paramètres'!$B$2-$I163)))</f>
        <v/>
      </c>
      <c r="S163" s="19">
        <f>IF($A163="","",IF($N163&lt;&gt;"","Terminé",IF($M163&lt;&gt;"","En place",IF($I163&lt;'Paramètres'!$B$2,"En retard","À venir"))))</f>
        <v/>
      </c>
      <c r="T163" s="19">
        <f>IF($A163="","",IF(OR($B163="",$I163="",$J163="",$K163="",$L163=""),"À compléter",IF(NOT(AND($I163&lt;=$J163,$J163&lt;=$K163,$K163&lt;=$L163)),"Dates incohérentes",IF(COUNTIFS('Planning'!$B$2:$B$201,$B163,'Planning'!$I$2:$I$201,"&lt;="&amp;$L163,'Planning'!$L$2:$L$201,"&gt;="&amp;$I163)&gt;1,"Chevauchement",IF(AND($M163="",$I163&lt;'Paramètres'!$B$2),"Retard de disponibilité","OK")))))</f>
        <v/>
      </c>
      <c r="U163" s="15" t="n"/>
    </row>
    <row r="164" ht="34" customHeight="1">
      <c r="A164" s="14" t="n"/>
      <c r="B164" s="14" t="n"/>
      <c r="C164" s="14" t="n"/>
      <c r="D164" s="15" t="n"/>
      <c r="E164" s="14" t="n"/>
      <c r="F164" s="14" t="n"/>
      <c r="G164" s="15" t="n"/>
      <c r="H164" s="15" t="n"/>
      <c r="I164" s="27" t="n"/>
      <c r="J164" s="27" t="n"/>
      <c r="K164" s="27" t="n"/>
      <c r="L164" s="27" t="n"/>
      <c r="M164" s="27" t="n"/>
      <c r="N164" s="27" t="n"/>
      <c r="O164" s="15" t="n"/>
      <c r="P164" s="17">
        <f>IF(OR($I164="",$L164=""),"",$L164-$I164+1)</f>
        <v/>
      </c>
      <c r="Q164" s="17">
        <f>IF(OR($I164="",$J164=""),"",$J164-$I164)</f>
        <v/>
      </c>
      <c r="R164" s="17">
        <f>IF($I164="","",IF($M164&lt;&gt;"",MAX(0,$M164-$I164),MAX(0,'Paramètres'!$B$2-$I164)))</f>
        <v/>
      </c>
      <c r="S164" s="18">
        <f>IF($A164="","",IF($N164&lt;&gt;"","Terminé",IF($M164&lt;&gt;"","En place",IF($I164&lt;'Paramètres'!$B$2,"En retard","À venir"))))</f>
        <v/>
      </c>
      <c r="T164" s="18">
        <f>IF($A164="","",IF(OR($B164="",$I164="",$J164="",$K164="",$L164=""),"À compléter",IF(NOT(AND($I164&lt;=$J164,$J164&lt;=$K164,$K164&lt;=$L164)),"Dates incohérentes",IF(COUNTIFS('Planning'!$B$2:$B$201,$B164,'Planning'!$I$2:$I$201,"&lt;="&amp;$L164,'Planning'!$L$2:$L$201,"&gt;="&amp;$I164)&gt;1,"Chevauchement",IF(AND($M164="",$I164&lt;'Paramètres'!$B$2),"Retard de disponibilité","OK")))))</f>
        <v/>
      </c>
      <c r="U164" s="15" t="n"/>
    </row>
    <row r="165" ht="34" customHeight="1">
      <c r="A165" s="14" t="n"/>
      <c r="B165" s="14" t="n"/>
      <c r="C165" s="14" t="n"/>
      <c r="D165" s="15" t="n"/>
      <c r="E165" s="14" t="n"/>
      <c r="F165" s="14" t="n"/>
      <c r="G165" s="15" t="n"/>
      <c r="H165" s="15" t="n"/>
      <c r="I165" s="27" t="n"/>
      <c r="J165" s="27" t="n"/>
      <c r="K165" s="27" t="n"/>
      <c r="L165" s="27" t="n"/>
      <c r="M165" s="27" t="n"/>
      <c r="N165" s="27" t="n"/>
      <c r="O165" s="15" t="n"/>
      <c r="P165" s="10">
        <f>IF(OR($I165="",$L165=""),"",$L165-$I165+1)</f>
        <v/>
      </c>
      <c r="Q165" s="10">
        <f>IF(OR($I165="",$J165=""),"",$J165-$I165)</f>
        <v/>
      </c>
      <c r="R165" s="10">
        <f>IF($I165="","",IF($M165&lt;&gt;"",MAX(0,$M165-$I165),MAX(0,'Paramètres'!$B$2-$I165)))</f>
        <v/>
      </c>
      <c r="S165" s="19">
        <f>IF($A165="","",IF($N165&lt;&gt;"","Terminé",IF($M165&lt;&gt;"","En place",IF($I165&lt;'Paramètres'!$B$2,"En retard","À venir"))))</f>
        <v/>
      </c>
      <c r="T165" s="19">
        <f>IF($A165="","",IF(OR($B165="",$I165="",$J165="",$K165="",$L165=""),"À compléter",IF(NOT(AND($I165&lt;=$J165,$J165&lt;=$K165,$K165&lt;=$L165)),"Dates incohérentes",IF(COUNTIFS('Planning'!$B$2:$B$201,$B165,'Planning'!$I$2:$I$201,"&lt;="&amp;$L165,'Planning'!$L$2:$L$201,"&gt;="&amp;$I165)&gt;1,"Chevauchement",IF(AND($M165="",$I165&lt;'Paramètres'!$B$2),"Retard de disponibilité","OK")))))</f>
        <v/>
      </c>
      <c r="U165" s="15" t="n"/>
    </row>
    <row r="166" ht="34" customHeight="1">
      <c r="A166" s="14" t="n"/>
      <c r="B166" s="14" t="n"/>
      <c r="C166" s="14" t="n"/>
      <c r="D166" s="15" t="n"/>
      <c r="E166" s="14" t="n"/>
      <c r="F166" s="14" t="n"/>
      <c r="G166" s="15" t="n"/>
      <c r="H166" s="15" t="n"/>
      <c r="I166" s="27" t="n"/>
      <c r="J166" s="27" t="n"/>
      <c r="K166" s="27" t="n"/>
      <c r="L166" s="27" t="n"/>
      <c r="M166" s="27" t="n"/>
      <c r="N166" s="27" t="n"/>
      <c r="O166" s="15" t="n"/>
      <c r="P166" s="17">
        <f>IF(OR($I166="",$L166=""),"",$L166-$I166+1)</f>
        <v/>
      </c>
      <c r="Q166" s="17">
        <f>IF(OR($I166="",$J166=""),"",$J166-$I166)</f>
        <v/>
      </c>
      <c r="R166" s="17">
        <f>IF($I166="","",IF($M166&lt;&gt;"",MAX(0,$M166-$I166),MAX(0,'Paramètres'!$B$2-$I166)))</f>
        <v/>
      </c>
      <c r="S166" s="18">
        <f>IF($A166="","",IF($N166&lt;&gt;"","Terminé",IF($M166&lt;&gt;"","En place",IF($I166&lt;'Paramètres'!$B$2,"En retard","À venir"))))</f>
        <v/>
      </c>
      <c r="T166" s="18">
        <f>IF($A166="","",IF(OR($B166="",$I166="",$J166="",$K166="",$L166=""),"À compléter",IF(NOT(AND($I166&lt;=$J166,$J166&lt;=$K166,$K166&lt;=$L166)),"Dates incohérentes",IF(COUNTIFS('Planning'!$B$2:$B$201,$B166,'Planning'!$I$2:$I$201,"&lt;="&amp;$L166,'Planning'!$L$2:$L$201,"&gt;="&amp;$I166)&gt;1,"Chevauchement",IF(AND($M166="",$I166&lt;'Paramètres'!$B$2),"Retard de disponibilité","OK")))))</f>
        <v/>
      </c>
      <c r="U166" s="15" t="n"/>
    </row>
    <row r="167" ht="34" customHeight="1">
      <c r="A167" s="14" t="n"/>
      <c r="B167" s="14" t="n"/>
      <c r="C167" s="14" t="n"/>
      <c r="D167" s="15" t="n"/>
      <c r="E167" s="14" t="n"/>
      <c r="F167" s="14" t="n"/>
      <c r="G167" s="15" t="n"/>
      <c r="H167" s="15" t="n"/>
      <c r="I167" s="27" t="n"/>
      <c r="J167" s="27" t="n"/>
      <c r="K167" s="27" t="n"/>
      <c r="L167" s="27" t="n"/>
      <c r="M167" s="27" t="n"/>
      <c r="N167" s="27" t="n"/>
      <c r="O167" s="15" t="n"/>
      <c r="P167" s="10">
        <f>IF(OR($I167="",$L167=""),"",$L167-$I167+1)</f>
        <v/>
      </c>
      <c r="Q167" s="10">
        <f>IF(OR($I167="",$J167=""),"",$J167-$I167)</f>
        <v/>
      </c>
      <c r="R167" s="10">
        <f>IF($I167="","",IF($M167&lt;&gt;"",MAX(0,$M167-$I167),MAX(0,'Paramètres'!$B$2-$I167)))</f>
        <v/>
      </c>
      <c r="S167" s="19">
        <f>IF($A167="","",IF($N167&lt;&gt;"","Terminé",IF($M167&lt;&gt;"","En place",IF($I167&lt;'Paramètres'!$B$2,"En retard","À venir"))))</f>
        <v/>
      </c>
      <c r="T167" s="19">
        <f>IF($A167="","",IF(OR($B167="",$I167="",$J167="",$K167="",$L167=""),"À compléter",IF(NOT(AND($I167&lt;=$J167,$J167&lt;=$K167,$K167&lt;=$L167)),"Dates incohérentes",IF(COUNTIFS('Planning'!$B$2:$B$201,$B167,'Planning'!$I$2:$I$201,"&lt;="&amp;$L167,'Planning'!$L$2:$L$201,"&gt;="&amp;$I167)&gt;1,"Chevauchement",IF(AND($M167="",$I167&lt;'Paramètres'!$B$2),"Retard de disponibilité","OK")))))</f>
        <v/>
      </c>
      <c r="U167" s="15" t="n"/>
    </row>
    <row r="168" ht="34" customHeight="1">
      <c r="A168" s="14" t="n"/>
      <c r="B168" s="14" t="n"/>
      <c r="C168" s="14" t="n"/>
      <c r="D168" s="15" t="n"/>
      <c r="E168" s="14" t="n"/>
      <c r="F168" s="14" t="n"/>
      <c r="G168" s="15" t="n"/>
      <c r="H168" s="15" t="n"/>
      <c r="I168" s="27" t="n"/>
      <c r="J168" s="27" t="n"/>
      <c r="K168" s="27" t="n"/>
      <c r="L168" s="27" t="n"/>
      <c r="M168" s="27" t="n"/>
      <c r="N168" s="27" t="n"/>
      <c r="O168" s="15" t="n"/>
      <c r="P168" s="17">
        <f>IF(OR($I168="",$L168=""),"",$L168-$I168+1)</f>
        <v/>
      </c>
      <c r="Q168" s="17">
        <f>IF(OR($I168="",$J168=""),"",$J168-$I168)</f>
        <v/>
      </c>
      <c r="R168" s="17">
        <f>IF($I168="","",IF($M168&lt;&gt;"",MAX(0,$M168-$I168),MAX(0,'Paramètres'!$B$2-$I168)))</f>
        <v/>
      </c>
      <c r="S168" s="18">
        <f>IF($A168="","",IF($N168&lt;&gt;"","Terminé",IF($M168&lt;&gt;"","En place",IF($I168&lt;'Paramètres'!$B$2,"En retard","À venir"))))</f>
        <v/>
      </c>
      <c r="T168" s="18">
        <f>IF($A168="","",IF(OR($B168="",$I168="",$J168="",$K168="",$L168=""),"À compléter",IF(NOT(AND($I168&lt;=$J168,$J168&lt;=$K168,$K168&lt;=$L168)),"Dates incohérentes",IF(COUNTIFS('Planning'!$B$2:$B$201,$B168,'Planning'!$I$2:$I$201,"&lt;="&amp;$L168,'Planning'!$L$2:$L$201,"&gt;="&amp;$I168)&gt;1,"Chevauchement",IF(AND($M168="",$I168&lt;'Paramètres'!$B$2),"Retard de disponibilité","OK")))))</f>
        <v/>
      </c>
      <c r="U168" s="15" t="n"/>
    </row>
    <row r="169" ht="34" customHeight="1">
      <c r="A169" s="14" t="n"/>
      <c r="B169" s="14" t="n"/>
      <c r="C169" s="14" t="n"/>
      <c r="D169" s="15" t="n"/>
      <c r="E169" s="14" t="n"/>
      <c r="F169" s="14" t="n"/>
      <c r="G169" s="15" t="n"/>
      <c r="H169" s="15" t="n"/>
      <c r="I169" s="27" t="n"/>
      <c r="J169" s="27" t="n"/>
      <c r="K169" s="27" t="n"/>
      <c r="L169" s="27" t="n"/>
      <c r="M169" s="27" t="n"/>
      <c r="N169" s="27" t="n"/>
      <c r="O169" s="15" t="n"/>
      <c r="P169" s="10">
        <f>IF(OR($I169="",$L169=""),"",$L169-$I169+1)</f>
        <v/>
      </c>
      <c r="Q169" s="10">
        <f>IF(OR($I169="",$J169=""),"",$J169-$I169)</f>
        <v/>
      </c>
      <c r="R169" s="10">
        <f>IF($I169="","",IF($M169&lt;&gt;"",MAX(0,$M169-$I169),MAX(0,'Paramètres'!$B$2-$I169)))</f>
        <v/>
      </c>
      <c r="S169" s="19">
        <f>IF($A169="","",IF($N169&lt;&gt;"","Terminé",IF($M169&lt;&gt;"","En place",IF($I169&lt;'Paramètres'!$B$2,"En retard","À venir"))))</f>
        <v/>
      </c>
      <c r="T169" s="19">
        <f>IF($A169="","",IF(OR($B169="",$I169="",$J169="",$K169="",$L169=""),"À compléter",IF(NOT(AND($I169&lt;=$J169,$J169&lt;=$K169,$K169&lt;=$L169)),"Dates incohérentes",IF(COUNTIFS('Planning'!$B$2:$B$201,$B169,'Planning'!$I$2:$I$201,"&lt;="&amp;$L169,'Planning'!$L$2:$L$201,"&gt;="&amp;$I169)&gt;1,"Chevauchement",IF(AND($M169="",$I169&lt;'Paramètres'!$B$2),"Retard de disponibilité","OK")))))</f>
        <v/>
      </c>
      <c r="U169" s="15" t="n"/>
    </row>
    <row r="170" ht="34" customHeight="1">
      <c r="A170" s="14" t="n"/>
      <c r="B170" s="14" t="n"/>
      <c r="C170" s="14" t="n"/>
      <c r="D170" s="15" t="n"/>
      <c r="E170" s="14" t="n"/>
      <c r="F170" s="14" t="n"/>
      <c r="G170" s="15" t="n"/>
      <c r="H170" s="15" t="n"/>
      <c r="I170" s="27" t="n"/>
      <c r="J170" s="27" t="n"/>
      <c r="K170" s="27" t="n"/>
      <c r="L170" s="27" t="n"/>
      <c r="M170" s="27" t="n"/>
      <c r="N170" s="27" t="n"/>
      <c r="O170" s="15" t="n"/>
      <c r="P170" s="17">
        <f>IF(OR($I170="",$L170=""),"",$L170-$I170+1)</f>
        <v/>
      </c>
      <c r="Q170" s="17">
        <f>IF(OR($I170="",$J170=""),"",$J170-$I170)</f>
        <v/>
      </c>
      <c r="R170" s="17">
        <f>IF($I170="","",IF($M170&lt;&gt;"",MAX(0,$M170-$I170),MAX(0,'Paramètres'!$B$2-$I170)))</f>
        <v/>
      </c>
      <c r="S170" s="18">
        <f>IF($A170="","",IF($N170&lt;&gt;"","Terminé",IF($M170&lt;&gt;"","En place",IF($I170&lt;'Paramètres'!$B$2,"En retard","À venir"))))</f>
        <v/>
      </c>
      <c r="T170" s="18">
        <f>IF($A170="","",IF(OR($B170="",$I170="",$J170="",$K170="",$L170=""),"À compléter",IF(NOT(AND($I170&lt;=$J170,$J170&lt;=$K170,$K170&lt;=$L170)),"Dates incohérentes",IF(COUNTIFS('Planning'!$B$2:$B$201,$B170,'Planning'!$I$2:$I$201,"&lt;="&amp;$L170,'Planning'!$L$2:$L$201,"&gt;="&amp;$I170)&gt;1,"Chevauchement",IF(AND($M170="",$I170&lt;'Paramètres'!$B$2),"Retard de disponibilité","OK")))))</f>
        <v/>
      </c>
      <c r="U170" s="15" t="n"/>
    </row>
    <row r="171" ht="34" customHeight="1">
      <c r="A171" s="14" t="n"/>
      <c r="B171" s="14" t="n"/>
      <c r="C171" s="14" t="n"/>
      <c r="D171" s="15" t="n"/>
      <c r="E171" s="14" t="n"/>
      <c r="F171" s="14" t="n"/>
      <c r="G171" s="15" t="n"/>
      <c r="H171" s="15" t="n"/>
      <c r="I171" s="27" t="n"/>
      <c r="J171" s="27" t="n"/>
      <c r="K171" s="27" t="n"/>
      <c r="L171" s="27" t="n"/>
      <c r="M171" s="27" t="n"/>
      <c r="N171" s="27" t="n"/>
      <c r="O171" s="15" t="n"/>
      <c r="P171" s="10">
        <f>IF(OR($I171="",$L171=""),"",$L171-$I171+1)</f>
        <v/>
      </c>
      <c r="Q171" s="10">
        <f>IF(OR($I171="",$J171=""),"",$J171-$I171)</f>
        <v/>
      </c>
      <c r="R171" s="10">
        <f>IF($I171="","",IF($M171&lt;&gt;"",MAX(0,$M171-$I171),MAX(0,'Paramètres'!$B$2-$I171)))</f>
        <v/>
      </c>
      <c r="S171" s="19">
        <f>IF($A171="","",IF($N171&lt;&gt;"","Terminé",IF($M171&lt;&gt;"","En place",IF($I171&lt;'Paramètres'!$B$2,"En retard","À venir"))))</f>
        <v/>
      </c>
      <c r="T171" s="19">
        <f>IF($A171="","",IF(OR($B171="",$I171="",$J171="",$K171="",$L171=""),"À compléter",IF(NOT(AND($I171&lt;=$J171,$J171&lt;=$K171,$K171&lt;=$L171)),"Dates incohérentes",IF(COUNTIFS('Planning'!$B$2:$B$201,$B171,'Planning'!$I$2:$I$201,"&lt;="&amp;$L171,'Planning'!$L$2:$L$201,"&gt;="&amp;$I171)&gt;1,"Chevauchement",IF(AND($M171="",$I171&lt;'Paramètres'!$B$2),"Retard de disponibilité","OK")))))</f>
        <v/>
      </c>
      <c r="U171" s="15" t="n"/>
    </row>
    <row r="172" ht="34" customHeight="1">
      <c r="A172" s="14" t="n"/>
      <c r="B172" s="14" t="n"/>
      <c r="C172" s="14" t="n"/>
      <c r="D172" s="15" t="n"/>
      <c r="E172" s="14" t="n"/>
      <c r="F172" s="14" t="n"/>
      <c r="G172" s="15" t="n"/>
      <c r="H172" s="15" t="n"/>
      <c r="I172" s="27" t="n"/>
      <c r="J172" s="27" t="n"/>
      <c r="K172" s="27" t="n"/>
      <c r="L172" s="27" t="n"/>
      <c r="M172" s="27" t="n"/>
      <c r="N172" s="27" t="n"/>
      <c r="O172" s="15" t="n"/>
      <c r="P172" s="17">
        <f>IF(OR($I172="",$L172=""),"",$L172-$I172+1)</f>
        <v/>
      </c>
      <c r="Q172" s="17">
        <f>IF(OR($I172="",$J172=""),"",$J172-$I172)</f>
        <v/>
      </c>
      <c r="R172" s="17">
        <f>IF($I172="","",IF($M172&lt;&gt;"",MAX(0,$M172-$I172),MAX(0,'Paramètres'!$B$2-$I172)))</f>
        <v/>
      </c>
      <c r="S172" s="18">
        <f>IF($A172="","",IF($N172&lt;&gt;"","Terminé",IF($M172&lt;&gt;"","En place",IF($I172&lt;'Paramètres'!$B$2,"En retard","À venir"))))</f>
        <v/>
      </c>
      <c r="T172" s="18">
        <f>IF($A172="","",IF(OR($B172="",$I172="",$J172="",$K172="",$L172=""),"À compléter",IF(NOT(AND($I172&lt;=$J172,$J172&lt;=$K172,$K172&lt;=$L172)),"Dates incohérentes",IF(COUNTIFS('Planning'!$B$2:$B$201,$B172,'Planning'!$I$2:$I$201,"&lt;="&amp;$L172,'Planning'!$L$2:$L$201,"&gt;="&amp;$I172)&gt;1,"Chevauchement",IF(AND($M172="",$I172&lt;'Paramètres'!$B$2),"Retard de disponibilité","OK")))))</f>
        <v/>
      </c>
      <c r="U172" s="15" t="n"/>
    </row>
    <row r="173" ht="34" customHeight="1">
      <c r="A173" s="14" t="n"/>
      <c r="B173" s="14" t="n"/>
      <c r="C173" s="14" t="n"/>
      <c r="D173" s="15" t="n"/>
      <c r="E173" s="14" t="n"/>
      <c r="F173" s="14" t="n"/>
      <c r="G173" s="15" t="n"/>
      <c r="H173" s="15" t="n"/>
      <c r="I173" s="27" t="n"/>
      <c r="J173" s="27" t="n"/>
      <c r="K173" s="27" t="n"/>
      <c r="L173" s="27" t="n"/>
      <c r="M173" s="27" t="n"/>
      <c r="N173" s="27" t="n"/>
      <c r="O173" s="15" t="n"/>
      <c r="P173" s="10">
        <f>IF(OR($I173="",$L173=""),"",$L173-$I173+1)</f>
        <v/>
      </c>
      <c r="Q173" s="10">
        <f>IF(OR($I173="",$J173=""),"",$J173-$I173)</f>
        <v/>
      </c>
      <c r="R173" s="10">
        <f>IF($I173="","",IF($M173&lt;&gt;"",MAX(0,$M173-$I173),MAX(0,'Paramètres'!$B$2-$I173)))</f>
        <v/>
      </c>
      <c r="S173" s="19">
        <f>IF($A173="","",IF($N173&lt;&gt;"","Terminé",IF($M173&lt;&gt;"","En place",IF($I173&lt;'Paramètres'!$B$2,"En retard","À venir"))))</f>
        <v/>
      </c>
      <c r="T173" s="19">
        <f>IF($A173="","",IF(OR($B173="",$I173="",$J173="",$K173="",$L173=""),"À compléter",IF(NOT(AND($I173&lt;=$J173,$J173&lt;=$K173,$K173&lt;=$L173)),"Dates incohérentes",IF(COUNTIFS('Planning'!$B$2:$B$201,$B173,'Planning'!$I$2:$I$201,"&lt;="&amp;$L173,'Planning'!$L$2:$L$201,"&gt;="&amp;$I173)&gt;1,"Chevauchement",IF(AND($M173="",$I173&lt;'Paramètres'!$B$2),"Retard de disponibilité","OK")))))</f>
        <v/>
      </c>
      <c r="U173" s="15" t="n"/>
    </row>
    <row r="174" ht="34" customHeight="1">
      <c r="A174" s="14" t="n"/>
      <c r="B174" s="14" t="n"/>
      <c r="C174" s="14" t="n"/>
      <c r="D174" s="15" t="n"/>
      <c r="E174" s="14" t="n"/>
      <c r="F174" s="14" t="n"/>
      <c r="G174" s="15" t="n"/>
      <c r="H174" s="15" t="n"/>
      <c r="I174" s="27" t="n"/>
      <c r="J174" s="27" t="n"/>
      <c r="K174" s="27" t="n"/>
      <c r="L174" s="27" t="n"/>
      <c r="M174" s="27" t="n"/>
      <c r="N174" s="27" t="n"/>
      <c r="O174" s="15" t="n"/>
      <c r="P174" s="17">
        <f>IF(OR($I174="",$L174=""),"",$L174-$I174+1)</f>
        <v/>
      </c>
      <c r="Q174" s="17">
        <f>IF(OR($I174="",$J174=""),"",$J174-$I174)</f>
        <v/>
      </c>
      <c r="R174" s="17">
        <f>IF($I174="","",IF($M174&lt;&gt;"",MAX(0,$M174-$I174),MAX(0,'Paramètres'!$B$2-$I174)))</f>
        <v/>
      </c>
      <c r="S174" s="18">
        <f>IF($A174="","",IF($N174&lt;&gt;"","Terminé",IF($M174&lt;&gt;"","En place",IF($I174&lt;'Paramètres'!$B$2,"En retard","À venir"))))</f>
        <v/>
      </c>
      <c r="T174" s="18">
        <f>IF($A174="","",IF(OR($B174="",$I174="",$J174="",$K174="",$L174=""),"À compléter",IF(NOT(AND($I174&lt;=$J174,$J174&lt;=$K174,$K174&lt;=$L174)),"Dates incohérentes",IF(COUNTIFS('Planning'!$B$2:$B$201,$B174,'Planning'!$I$2:$I$201,"&lt;="&amp;$L174,'Planning'!$L$2:$L$201,"&gt;="&amp;$I174)&gt;1,"Chevauchement",IF(AND($M174="",$I174&lt;'Paramètres'!$B$2),"Retard de disponibilité","OK")))))</f>
        <v/>
      </c>
      <c r="U174" s="15" t="n"/>
    </row>
    <row r="175" ht="34" customHeight="1">
      <c r="A175" s="14" t="n"/>
      <c r="B175" s="14" t="n"/>
      <c r="C175" s="14" t="n"/>
      <c r="D175" s="15" t="n"/>
      <c r="E175" s="14" t="n"/>
      <c r="F175" s="14" t="n"/>
      <c r="G175" s="15" t="n"/>
      <c r="H175" s="15" t="n"/>
      <c r="I175" s="27" t="n"/>
      <c r="J175" s="27" t="n"/>
      <c r="K175" s="27" t="n"/>
      <c r="L175" s="27" t="n"/>
      <c r="M175" s="27" t="n"/>
      <c r="N175" s="27" t="n"/>
      <c r="O175" s="15" t="n"/>
      <c r="P175" s="10">
        <f>IF(OR($I175="",$L175=""),"",$L175-$I175+1)</f>
        <v/>
      </c>
      <c r="Q175" s="10">
        <f>IF(OR($I175="",$J175=""),"",$J175-$I175)</f>
        <v/>
      </c>
      <c r="R175" s="10">
        <f>IF($I175="","",IF($M175&lt;&gt;"",MAX(0,$M175-$I175),MAX(0,'Paramètres'!$B$2-$I175)))</f>
        <v/>
      </c>
      <c r="S175" s="19">
        <f>IF($A175="","",IF($N175&lt;&gt;"","Terminé",IF($M175&lt;&gt;"","En place",IF($I175&lt;'Paramètres'!$B$2,"En retard","À venir"))))</f>
        <v/>
      </c>
      <c r="T175" s="19">
        <f>IF($A175="","",IF(OR($B175="",$I175="",$J175="",$K175="",$L175=""),"À compléter",IF(NOT(AND($I175&lt;=$J175,$J175&lt;=$K175,$K175&lt;=$L175)),"Dates incohérentes",IF(COUNTIFS('Planning'!$B$2:$B$201,$B175,'Planning'!$I$2:$I$201,"&lt;="&amp;$L175,'Planning'!$L$2:$L$201,"&gt;="&amp;$I175)&gt;1,"Chevauchement",IF(AND($M175="",$I175&lt;'Paramètres'!$B$2),"Retard de disponibilité","OK")))))</f>
        <v/>
      </c>
      <c r="U175" s="15" t="n"/>
    </row>
    <row r="176" ht="34" customHeight="1">
      <c r="A176" s="14" t="n"/>
      <c r="B176" s="14" t="n"/>
      <c r="C176" s="14" t="n"/>
      <c r="D176" s="15" t="n"/>
      <c r="E176" s="14" t="n"/>
      <c r="F176" s="14" t="n"/>
      <c r="G176" s="15" t="n"/>
      <c r="H176" s="15" t="n"/>
      <c r="I176" s="27" t="n"/>
      <c r="J176" s="27" t="n"/>
      <c r="K176" s="27" t="n"/>
      <c r="L176" s="27" t="n"/>
      <c r="M176" s="27" t="n"/>
      <c r="N176" s="27" t="n"/>
      <c r="O176" s="15" t="n"/>
      <c r="P176" s="17">
        <f>IF(OR($I176="",$L176=""),"",$L176-$I176+1)</f>
        <v/>
      </c>
      <c r="Q176" s="17">
        <f>IF(OR($I176="",$J176=""),"",$J176-$I176)</f>
        <v/>
      </c>
      <c r="R176" s="17">
        <f>IF($I176="","",IF($M176&lt;&gt;"",MAX(0,$M176-$I176),MAX(0,'Paramètres'!$B$2-$I176)))</f>
        <v/>
      </c>
      <c r="S176" s="18">
        <f>IF($A176="","",IF($N176&lt;&gt;"","Terminé",IF($M176&lt;&gt;"","En place",IF($I176&lt;'Paramètres'!$B$2,"En retard","À venir"))))</f>
        <v/>
      </c>
      <c r="T176" s="18">
        <f>IF($A176="","",IF(OR($B176="",$I176="",$J176="",$K176="",$L176=""),"À compléter",IF(NOT(AND($I176&lt;=$J176,$J176&lt;=$K176,$K176&lt;=$L176)),"Dates incohérentes",IF(COUNTIFS('Planning'!$B$2:$B$201,$B176,'Planning'!$I$2:$I$201,"&lt;="&amp;$L176,'Planning'!$L$2:$L$201,"&gt;="&amp;$I176)&gt;1,"Chevauchement",IF(AND($M176="",$I176&lt;'Paramètres'!$B$2),"Retard de disponibilité","OK")))))</f>
        <v/>
      </c>
      <c r="U176" s="15" t="n"/>
    </row>
    <row r="177" ht="34" customHeight="1">
      <c r="A177" s="14" t="n"/>
      <c r="B177" s="14" t="n"/>
      <c r="C177" s="14" t="n"/>
      <c r="D177" s="15" t="n"/>
      <c r="E177" s="14" t="n"/>
      <c r="F177" s="14" t="n"/>
      <c r="G177" s="15" t="n"/>
      <c r="H177" s="15" t="n"/>
      <c r="I177" s="27" t="n"/>
      <c r="J177" s="27" t="n"/>
      <c r="K177" s="27" t="n"/>
      <c r="L177" s="27" t="n"/>
      <c r="M177" s="27" t="n"/>
      <c r="N177" s="27" t="n"/>
      <c r="O177" s="15" t="n"/>
      <c r="P177" s="10">
        <f>IF(OR($I177="",$L177=""),"",$L177-$I177+1)</f>
        <v/>
      </c>
      <c r="Q177" s="10">
        <f>IF(OR($I177="",$J177=""),"",$J177-$I177)</f>
        <v/>
      </c>
      <c r="R177" s="10">
        <f>IF($I177="","",IF($M177&lt;&gt;"",MAX(0,$M177-$I177),MAX(0,'Paramètres'!$B$2-$I177)))</f>
        <v/>
      </c>
      <c r="S177" s="19">
        <f>IF($A177="","",IF($N177&lt;&gt;"","Terminé",IF($M177&lt;&gt;"","En place",IF($I177&lt;'Paramètres'!$B$2,"En retard","À venir"))))</f>
        <v/>
      </c>
      <c r="T177" s="19">
        <f>IF($A177="","",IF(OR($B177="",$I177="",$J177="",$K177="",$L177=""),"À compléter",IF(NOT(AND($I177&lt;=$J177,$J177&lt;=$K177,$K177&lt;=$L177)),"Dates incohérentes",IF(COUNTIFS('Planning'!$B$2:$B$201,$B177,'Planning'!$I$2:$I$201,"&lt;="&amp;$L177,'Planning'!$L$2:$L$201,"&gt;="&amp;$I177)&gt;1,"Chevauchement",IF(AND($M177="",$I177&lt;'Paramètres'!$B$2),"Retard de disponibilité","OK")))))</f>
        <v/>
      </c>
      <c r="U177" s="15" t="n"/>
    </row>
    <row r="178" ht="34" customHeight="1">
      <c r="A178" s="14" t="n"/>
      <c r="B178" s="14" t="n"/>
      <c r="C178" s="14" t="n"/>
      <c r="D178" s="15" t="n"/>
      <c r="E178" s="14" t="n"/>
      <c r="F178" s="14" t="n"/>
      <c r="G178" s="15" t="n"/>
      <c r="H178" s="15" t="n"/>
      <c r="I178" s="27" t="n"/>
      <c r="J178" s="27" t="n"/>
      <c r="K178" s="27" t="n"/>
      <c r="L178" s="27" t="n"/>
      <c r="M178" s="27" t="n"/>
      <c r="N178" s="27" t="n"/>
      <c r="O178" s="15" t="n"/>
      <c r="P178" s="17">
        <f>IF(OR($I178="",$L178=""),"",$L178-$I178+1)</f>
        <v/>
      </c>
      <c r="Q178" s="17">
        <f>IF(OR($I178="",$J178=""),"",$J178-$I178)</f>
        <v/>
      </c>
      <c r="R178" s="17">
        <f>IF($I178="","",IF($M178&lt;&gt;"",MAX(0,$M178-$I178),MAX(0,'Paramètres'!$B$2-$I178)))</f>
        <v/>
      </c>
      <c r="S178" s="18">
        <f>IF($A178="","",IF($N178&lt;&gt;"","Terminé",IF($M178&lt;&gt;"","En place",IF($I178&lt;'Paramètres'!$B$2,"En retard","À venir"))))</f>
        <v/>
      </c>
      <c r="T178" s="18">
        <f>IF($A178="","",IF(OR($B178="",$I178="",$J178="",$K178="",$L178=""),"À compléter",IF(NOT(AND($I178&lt;=$J178,$J178&lt;=$K178,$K178&lt;=$L178)),"Dates incohérentes",IF(COUNTIFS('Planning'!$B$2:$B$201,$B178,'Planning'!$I$2:$I$201,"&lt;="&amp;$L178,'Planning'!$L$2:$L$201,"&gt;="&amp;$I178)&gt;1,"Chevauchement",IF(AND($M178="",$I178&lt;'Paramètres'!$B$2),"Retard de disponibilité","OK")))))</f>
        <v/>
      </c>
      <c r="U178" s="15" t="n"/>
    </row>
    <row r="179" ht="34" customHeight="1">
      <c r="A179" s="14" t="n"/>
      <c r="B179" s="14" t="n"/>
      <c r="C179" s="14" t="n"/>
      <c r="D179" s="15" t="n"/>
      <c r="E179" s="14" t="n"/>
      <c r="F179" s="14" t="n"/>
      <c r="G179" s="15" t="n"/>
      <c r="H179" s="15" t="n"/>
      <c r="I179" s="27" t="n"/>
      <c r="J179" s="27" t="n"/>
      <c r="K179" s="27" t="n"/>
      <c r="L179" s="27" t="n"/>
      <c r="M179" s="27" t="n"/>
      <c r="N179" s="27" t="n"/>
      <c r="O179" s="15" t="n"/>
      <c r="P179" s="10">
        <f>IF(OR($I179="",$L179=""),"",$L179-$I179+1)</f>
        <v/>
      </c>
      <c r="Q179" s="10">
        <f>IF(OR($I179="",$J179=""),"",$J179-$I179)</f>
        <v/>
      </c>
      <c r="R179" s="10">
        <f>IF($I179="","",IF($M179&lt;&gt;"",MAX(0,$M179-$I179),MAX(0,'Paramètres'!$B$2-$I179)))</f>
        <v/>
      </c>
      <c r="S179" s="19">
        <f>IF($A179="","",IF($N179&lt;&gt;"","Terminé",IF($M179&lt;&gt;"","En place",IF($I179&lt;'Paramètres'!$B$2,"En retard","À venir"))))</f>
        <v/>
      </c>
      <c r="T179" s="19">
        <f>IF($A179="","",IF(OR($B179="",$I179="",$J179="",$K179="",$L179=""),"À compléter",IF(NOT(AND($I179&lt;=$J179,$J179&lt;=$K179,$K179&lt;=$L179)),"Dates incohérentes",IF(COUNTIFS('Planning'!$B$2:$B$201,$B179,'Planning'!$I$2:$I$201,"&lt;="&amp;$L179,'Planning'!$L$2:$L$201,"&gt;="&amp;$I179)&gt;1,"Chevauchement",IF(AND($M179="",$I179&lt;'Paramètres'!$B$2),"Retard de disponibilité","OK")))))</f>
        <v/>
      </c>
      <c r="U179" s="15" t="n"/>
    </row>
    <row r="180" ht="34" customHeight="1">
      <c r="A180" s="14" t="n"/>
      <c r="B180" s="14" t="n"/>
      <c r="C180" s="14" t="n"/>
      <c r="D180" s="15" t="n"/>
      <c r="E180" s="14" t="n"/>
      <c r="F180" s="14" t="n"/>
      <c r="G180" s="15" t="n"/>
      <c r="H180" s="15" t="n"/>
      <c r="I180" s="27" t="n"/>
      <c r="J180" s="27" t="n"/>
      <c r="K180" s="27" t="n"/>
      <c r="L180" s="27" t="n"/>
      <c r="M180" s="27" t="n"/>
      <c r="N180" s="27" t="n"/>
      <c r="O180" s="15" t="n"/>
      <c r="P180" s="17">
        <f>IF(OR($I180="",$L180=""),"",$L180-$I180+1)</f>
        <v/>
      </c>
      <c r="Q180" s="17">
        <f>IF(OR($I180="",$J180=""),"",$J180-$I180)</f>
        <v/>
      </c>
      <c r="R180" s="17">
        <f>IF($I180="","",IF($M180&lt;&gt;"",MAX(0,$M180-$I180),MAX(0,'Paramètres'!$B$2-$I180)))</f>
        <v/>
      </c>
      <c r="S180" s="18">
        <f>IF($A180="","",IF($N180&lt;&gt;"","Terminé",IF($M180&lt;&gt;"","En place",IF($I180&lt;'Paramètres'!$B$2,"En retard","À venir"))))</f>
        <v/>
      </c>
      <c r="T180" s="18">
        <f>IF($A180="","",IF(OR($B180="",$I180="",$J180="",$K180="",$L180=""),"À compléter",IF(NOT(AND($I180&lt;=$J180,$J180&lt;=$K180,$K180&lt;=$L180)),"Dates incohérentes",IF(COUNTIFS('Planning'!$B$2:$B$201,$B180,'Planning'!$I$2:$I$201,"&lt;="&amp;$L180,'Planning'!$L$2:$L$201,"&gt;="&amp;$I180)&gt;1,"Chevauchement",IF(AND($M180="",$I180&lt;'Paramètres'!$B$2),"Retard de disponibilité","OK")))))</f>
        <v/>
      </c>
      <c r="U180" s="15" t="n"/>
    </row>
    <row r="181" ht="34" customHeight="1">
      <c r="A181" s="14" t="n"/>
      <c r="B181" s="14" t="n"/>
      <c r="C181" s="14" t="n"/>
      <c r="D181" s="15" t="n"/>
      <c r="E181" s="14" t="n"/>
      <c r="F181" s="14" t="n"/>
      <c r="G181" s="15" t="n"/>
      <c r="H181" s="15" t="n"/>
      <c r="I181" s="27" t="n"/>
      <c r="J181" s="27" t="n"/>
      <c r="K181" s="27" t="n"/>
      <c r="L181" s="27" t="n"/>
      <c r="M181" s="27" t="n"/>
      <c r="N181" s="27" t="n"/>
      <c r="O181" s="15" t="n"/>
      <c r="P181" s="10">
        <f>IF(OR($I181="",$L181=""),"",$L181-$I181+1)</f>
        <v/>
      </c>
      <c r="Q181" s="10">
        <f>IF(OR($I181="",$J181=""),"",$J181-$I181)</f>
        <v/>
      </c>
      <c r="R181" s="10">
        <f>IF($I181="","",IF($M181&lt;&gt;"",MAX(0,$M181-$I181),MAX(0,'Paramètres'!$B$2-$I181)))</f>
        <v/>
      </c>
      <c r="S181" s="19">
        <f>IF($A181="","",IF($N181&lt;&gt;"","Terminé",IF($M181&lt;&gt;"","En place",IF($I181&lt;'Paramètres'!$B$2,"En retard","À venir"))))</f>
        <v/>
      </c>
      <c r="T181" s="19">
        <f>IF($A181="","",IF(OR($B181="",$I181="",$J181="",$K181="",$L181=""),"À compléter",IF(NOT(AND($I181&lt;=$J181,$J181&lt;=$K181,$K181&lt;=$L181)),"Dates incohérentes",IF(COUNTIFS('Planning'!$B$2:$B$201,$B181,'Planning'!$I$2:$I$201,"&lt;="&amp;$L181,'Planning'!$L$2:$L$201,"&gt;="&amp;$I181)&gt;1,"Chevauchement",IF(AND($M181="",$I181&lt;'Paramètres'!$B$2),"Retard de disponibilité","OK")))))</f>
        <v/>
      </c>
      <c r="U181" s="15" t="n"/>
    </row>
    <row r="182" ht="34" customHeight="1">
      <c r="A182" s="14" t="n"/>
      <c r="B182" s="14" t="n"/>
      <c r="C182" s="14" t="n"/>
      <c r="D182" s="15" t="n"/>
      <c r="E182" s="14" t="n"/>
      <c r="F182" s="14" t="n"/>
      <c r="G182" s="15" t="n"/>
      <c r="H182" s="15" t="n"/>
      <c r="I182" s="27" t="n"/>
      <c r="J182" s="27" t="n"/>
      <c r="K182" s="27" t="n"/>
      <c r="L182" s="27" t="n"/>
      <c r="M182" s="27" t="n"/>
      <c r="N182" s="27" t="n"/>
      <c r="O182" s="15" t="n"/>
      <c r="P182" s="17">
        <f>IF(OR($I182="",$L182=""),"",$L182-$I182+1)</f>
        <v/>
      </c>
      <c r="Q182" s="17">
        <f>IF(OR($I182="",$J182=""),"",$J182-$I182)</f>
        <v/>
      </c>
      <c r="R182" s="17">
        <f>IF($I182="","",IF($M182&lt;&gt;"",MAX(0,$M182-$I182),MAX(0,'Paramètres'!$B$2-$I182)))</f>
        <v/>
      </c>
      <c r="S182" s="18">
        <f>IF($A182="","",IF($N182&lt;&gt;"","Terminé",IF($M182&lt;&gt;"","En place",IF($I182&lt;'Paramètres'!$B$2,"En retard","À venir"))))</f>
        <v/>
      </c>
      <c r="T182" s="18">
        <f>IF($A182="","",IF(OR($B182="",$I182="",$J182="",$K182="",$L182=""),"À compléter",IF(NOT(AND($I182&lt;=$J182,$J182&lt;=$K182,$K182&lt;=$L182)),"Dates incohérentes",IF(COUNTIFS('Planning'!$B$2:$B$201,$B182,'Planning'!$I$2:$I$201,"&lt;="&amp;$L182,'Planning'!$L$2:$L$201,"&gt;="&amp;$I182)&gt;1,"Chevauchement",IF(AND($M182="",$I182&lt;'Paramètres'!$B$2),"Retard de disponibilité","OK")))))</f>
        <v/>
      </c>
      <c r="U182" s="15" t="n"/>
    </row>
    <row r="183" ht="34" customHeight="1">
      <c r="A183" s="14" t="n"/>
      <c r="B183" s="14" t="n"/>
      <c r="C183" s="14" t="n"/>
      <c r="D183" s="15" t="n"/>
      <c r="E183" s="14" t="n"/>
      <c r="F183" s="14" t="n"/>
      <c r="G183" s="15" t="n"/>
      <c r="H183" s="15" t="n"/>
      <c r="I183" s="27" t="n"/>
      <c r="J183" s="27" t="n"/>
      <c r="K183" s="27" t="n"/>
      <c r="L183" s="27" t="n"/>
      <c r="M183" s="27" t="n"/>
      <c r="N183" s="27" t="n"/>
      <c r="O183" s="15" t="n"/>
      <c r="P183" s="10">
        <f>IF(OR($I183="",$L183=""),"",$L183-$I183+1)</f>
        <v/>
      </c>
      <c r="Q183" s="10">
        <f>IF(OR($I183="",$J183=""),"",$J183-$I183)</f>
        <v/>
      </c>
      <c r="R183" s="10">
        <f>IF($I183="","",IF($M183&lt;&gt;"",MAX(0,$M183-$I183),MAX(0,'Paramètres'!$B$2-$I183)))</f>
        <v/>
      </c>
      <c r="S183" s="19">
        <f>IF($A183="","",IF($N183&lt;&gt;"","Terminé",IF($M183&lt;&gt;"","En place",IF($I183&lt;'Paramètres'!$B$2,"En retard","À venir"))))</f>
        <v/>
      </c>
      <c r="T183" s="19">
        <f>IF($A183="","",IF(OR($B183="",$I183="",$J183="",$K183="",$L183=""),"À compléter",IF(NOT(AND($I183&lt;=$J183,$J183&lt;=$K183,$K183&lt;=$L183)),"Dates incohérentes",IF(COUNTIFS('Planning'!$B$2:$B$201,$B183,'Planning'!$I$2:$I$201,"&lt;="&amp;$L183,'Planning'!$L$2:$L$201,"&gt;="&amp;$I183)&gt;1,"Chevauchement",IF(AND($M183="",$I183&lt;'Paramètres'!$B$2),"Retard de disponibilité","OK")))))</f>
        <v/>
      </c>
      <c r="U183" s="15" t="n"/>
    </row>
    <row r="184" ht="34" customHeight="1">
      <c r="A184" s="14" t="n"/>
      <c r="B184" s="14" t="n"/>
      <c r="C184" s="14" t="n"/>
      <c r="D184" s="15" t="n"/>
      <c r="E184" s="14" t="n"/>
      <c r="F184" s="14" t="n"/>
      <c r="G184" s="15" t="n"/>
      <c r="H184" s="15" t="n"/>
      <c r="I184" s="27" t="n"/>
      <c r="J184" s="27" t="n"/>
      <c r="K184" s="27" t="n"/>
      <c r="L184" s="27" t="n"/>
      <c r="M184" s="27" t="n"/>
      <c r="N184" s="27" t="n"/>
      <c r="O184" s="15" t="n"/>
      <c r="P184" s="17">
        <f>IF(OR($I184="",$L184=""),"",$L184-$I184+1)</f>
        <v/>
      </c>
      <c r="Q184" s="17">
        <f>IF(OR($I184="",$J184=""),"",$J184-$I184)</f>
        <v/>
      </c>
      <c r="R184" s="17">
        <f>IF($I184="","",IF($M184&lt;&gt;"",MAX(0,$M184-$I184),MAX(0,'Paramètres'!$B$2-$I184)))</f>
        <v/>
      </c>
      <c r="S184" s="18">
        <f>IF($A184="","",IF($N184&lt;&gt;"","Terminé",IF($M184&lt;&gt;"","En place",IF($I184&lt;'Paramètres'!$B$2,"En retard","À venir"))))</f>
        <v/>
      </c>
      <c r="T184" s="18">
        <f>IF($A184="","",IF(OR($B184="",$I184="",$J184="",$K184="",$L184=""),"À compléter",IF(NOT(AND($I184&lt;=$J184,$J184&lt;=$K184,$K184&lt;=$L184)),"Dates incohérentes",IF(COUNTIFS('Planning'!$B$2:$B$201,$B184,'Planning'!$I$2:$I$201,"&lt;="&amp;$L184,'Planning'!$L$2:$L$201,"&gt;="&amp;$I184)&gt;1,"Chevauchement",IF(AND($M184="",$I184&lt;'Paramètres'!$B$2),"Retard de disponibilité","OK")))))</f>
        <v/>
      </c>
      <c r="U184" s="15" t="n"/>
    </row>
    <row r="185" ht="34" customHeight="1">
      <c r="A185" s="14" t="n"/>
      <c r="B185" s="14" t="n"/>
      <c r="C185" s="14" t="n"/>
      <c r="D185" s="15" t="n"/>
      <c r="E185" s="14" t="n"/>
      <c r="F185" s="14" t="n"/>
      <c r="G185" s="15" t="n"/>
      <c r="H185" s="15" t="n"/>
      <c r="I185" s="27" t="n"/>
      <c r="J185" s="27" t="n"/>
      <c r="K185" s="27" t="n"/>
      <c r="L185" s="27" t="n"/>
      <c r="M185" s="27" t="n"/>
      <c r="N185" s="27" t="n"/>
      <c r="O185" s="15" t="n"/>
      <c r="P185" s="10">
        <f>IF(OR($I185="",$L185=""),"",$L185-$I185+1)</f>
        <v/>
      </c>
      <c r="Q185" s="10">
        <f>IF(OR($I185="",$J185=""),"",$J185-$I185)</f>
        <v/>
      </c>
      <c r="R185" s="10">
        <f>IF($I185="","",IF($M185&lt;&gt;"",MAX(0,$M185-$I185),MAX(0,'Paramètres'!$B$2-$I185)))</f>
        <v/>
      </c>
      <c r="S185" s="19">
        <f>IF($A185="","",IF($N185&lt;&gt;"","Terminé",IF($M185&lt;&gt;"","En place",IF($I185&lt;'Paramètres'!$B$2,"En retard","À venir"))))</f>
        <v/>
      </c>
      <c r="T185" s="19">
        <f>IF($A185="","",IF(OR($B185="",$I185="",$J185="",$K185="",$L185=""),"À compléter",IF(NOT(AND($I185&lt;=$J185,$J185&lt;=$K185,$K185&lt;=$L185)),"Dates incohérentes",IF(COUNTIFS('Planning'!$B$2:$B$201,$B185,'Planning'!$I$2:$I$201,"&lt;="&amp;$L185,'Planning'!$L$2:$L$201,"&gt;="&amp;$I185)&gt;1,"Chevauchement",IF(AND($M185="",$I185&lt;'Paramètres'!$B$2),"Retard de disponibilité","OK")))))</f>
        <v/>
      </c>
      <c r="U185" s="15" t="n"/>
    </row>
    <row r="186" ht="34" customHeight="1">
      <c r="A186" s="14" t="n"/>
      <c r="B186" s="14" t="n"/>
      <c r="C186" s="14" t="n"/>
      <c r="D186" s="15" t="n"/>
      <c r="E186" s="14" t="n"/>
      <c r="F186" s="14" t="n"/>
      <c r="G186" s="15" t="n"/>
      <c r="H186" s="15" t="n"/>
      <c r="I186" s="27" t="n"/>
      <c r="J186" s="27" t="n"/>
      <c r="K186" s="27" t="n"/>
      <c r="L186" s="27" t="n"/>
      <c r="M186" s="27" t="n"/>
      <c r="N186" s="27" t="n"/>
      <c r="O186" s="15" t="n"/>
      <c r="P186" s="17">
        <f>IF(OR($I186="",$L186=""),"",$L186-$I186+1)</f>
        <v/>
      </c>
      <c r="Q186" s="17">
        <f>IF(OR($I186="",$J186=""),"",$J186-$I186)</f>
        <v/>
      </c>
      <c r="R186" s="17">
        <f>IF($I186="","",IF($M186&lt;&gt;"",MAX(0,$M186-$I186),MAX(0,'Paramètres'!$B$2-$I186)))</f>
        <v/>
      </c>
      <c r="S186" s="18">
        <f>IF($A186="","",IF($N186&lt;&gt;"","Terminé",IF($M186&lt;&gt;"","En place",IF($I186&lt;'Paramètres'!$B$2,"En retard","À venir"))))</f>
        <v/>
      </c>
      <c r="T186" s="18">
        <f>IF($A186="","",IF(OR($B186="",$I186="",$J186="",$K186="",$L186=""),"À compléter",IF(NOT(AND($I186&lt;=$J186,$J186&lt;=$K186,$K186&lt;=$L186)),"Dates incohérentes",IF(COUNTIFS('Planning'!$B$2:$B$201,$B186,'Planning'!$I$2:$I$201,"&lt;="&amp;$L186,'Planning'!$L$2:$L$201,"&gt;="&amp;$I186)&gt;1,"Chevauchement",IF(AND($M186="",$I186&lt;'Paramètres'!$B$2),"Retard de disponibilité","OK")))))</f>
        <v/>
      </c>
      <c r="U186" s="15" t="n"/>
    </row>
    <row r="187" ht="34" customHeight="1">
      <c r="A187" s="14" t="n"/>
      <c r="B187" s="14" t="n"/>
      <c r="C187" s="14" t="n"/>
      <c r="D187" s="15" t="n"/>
      <c r="E187" s="14" t="n"/>
      <c r="F187" s="14" t="n"/>
      <c r="G187" s="15" t="n"/>
      <c r="H187" s="15" t="n"/>
      <c r="I187" s="27" t="n"/>
      <c r="J187" s="27" t="n"/>
      <c r="K187" s="27" t="n"/>
      <c r="L187" s="27" t="n"/>
      <c r="M187" s="27" t="n"/>
      <c r="N187" s="27" t="n"/>
      <c r="O187" s="15" t="n"/>
      <c r="P187" s="10">
        <f>IF(OR($I187="",$L187=""),"",$L187-$I187+1)</f>
        <v/>
      </c>
      <c r="Q187" s="10">
        <f>IF(OR($I187="",$J187=""),"",$J187-$I187)</f>
        <v/>
      </c>
      <c r="R187" s="10">
        <f>IF($I187="","",IF($M187&lt;&gt;"",MAX(0,$M187-$I187),MAX(0,'Paramètres'!$B$2-$I187)))</f>
        <v/>
      </c>
      <c r="S187" s="19">
        <f>IF($A187="","",IF($N187&lt;&gt;"","Terminé",IF($M187&lt;&gt;"","En place",IF($I187&lt;'Paramètres'!$B$2,"En retard","À venir"))))</f>
        <v/>
      </c>
      <c r="T187" s="19">
        <f>IF($A187="","",IF(OR($B187="",$I187="",$J187="",$K187="",$L187=""),"À compléter",IF(NOT(AND($I187&lt;=$J187,$J187&lt;=$K187,$K187&lt;=$L187)),"Dates incohérentes",IF(COUNTIFS('Planning'!$B$2:$B$201,$B187,'Planning'!$I$2:$I$201,"&lt;="&amp;$L187,'Planning'!$L$2:$L$201,"&gt;="&amp;$I187)&gt;1,"Chevauchement",IF(AND($M187="",$I187&lt;'Paramètres'!$B$2),"Retard de disponibilité","OK")))))</f>
        <v/>
      </c>
      <c r="U187" s="15" t="n"/>
    </row>
    <row r="188" ht="34" customHeight="1">
      <c r="A188" s="14" t="n"/>
      <c r="B188" s="14" t="n"/>
      <c r="C188" s="14" t="n"/>
      <c r="D188" s="15" t="n"/>
      <c r="E188" s="14" t="n"/>
      <c r="F188" s="14" t="n"/>
      <c r="G188" s="15" t="n"/>
      <c r="H188" s="15" t="n"/>
      <c r="I188" s="27" t="n"/>
      <c r="J188" s="27" t="n"/>
      <c r="K188" s="27" t="n"/>
      <c r="L188" s="27" t="n"/>
      <c r="M188" s="27" t="n"/>
      <c r="N188" s="27" t="n"/>
      <c r="O188" s="15" t="n"/>
      <c r="P188" s="17">
        <f>IF(OR($I188="",$L188=""),"",$L188-$I188+1)</f>
        <v/>
      </c>
      <c r="Q188" s="17">
        <f>IF(OR($I188="",$J188=""),"",$J188-$I188)</f>
        <v/>
      </c>
      <c r="R188" s="17">
        <f>IF($I188="","",IF($M188&lt;&gt;"",MAX(0,$M188-$I188),MAX(0,'Paramètres'!$B$2-$I188)))</f>
        <v/>
      </c>
      <c r="S188" s="18">
        <f>IF($A188="","",IF($N188&lt;&gt;"","Terminé",IF($M188&lt;&gt;"","En place",IF($I188&lt;'Paramètres'!$B$2,"En retard","À venir"))))</f>
        <v/>
      </c>
      <c r="T188" s="18">
        <f>IF($A188="","",IF(OR($B188="",$I188="",$J188="",$K188="",$L188=""),"À compléter",IF(NOT(AND($I188&lt;=$J188,$J188&lt;=$K188,$K188&lt;=$L188)),"Dates incohérentes",IF(COUNTIFS('Planning'!$B$2:$B$201,$B188,'Planning'!$I$2:$I$201,"&lt;="&amp;$L188,'Planning'!$L$2:$L$201,"&gt;="&amp;$I188)&gt;1,"Chevauchement",IF(AND($M188="",$I188&lt;'Paramètres'!$B$2),"Retard de disponibilité","OK")))))</f>
        <v/>
      </c>
      <c r="U188" s="15" t="n"/>
    </row>
    <row r="189" ht="34" customHeight="1">
      <c r="A189" s="14" t="n"/>
      <c r="B189" s="14" t="n"/>
      <c r="C189" s="14" t="n"/>
      <c r="D189" s="15" t="n"/>
      <c r="E189" s="14" t="n"/>
      <c r="F189" s="14" t="n"/>
      <c r="G189" s="15" t="n"/>
      <c r="H189" s="15" t="n"/>
      <c r="I189" s="27" t="n"/>
      <c r="J189" s="27" t="n"/>
      <c r="K189" s="27" t="n"/>
      <c r="L189" s="27" t="n"/>
      <c r="M189" s="27" t="n"/>
      <c r="N189" s="27" t="n"/>
      <c r="O189" s="15" t="n"/>
      <c r="P189" s="10">
        <f>IF(OR($I189="",$L189=""),"",$L189-$I189+1)</f>
        <v/>
      </c>
      <c r="Q189" s="10">
        <f>IF(OR($I189="",$J189=""),"",$J189-$I189)</f>
        <v/>
      </c>
      <c r="R189" s="10">
        <f>IF($I189="","",IF($M189&lt;&gt;"",MAX(0,$M189-$I189),MAX(0,'Paramètres'!$B$2-$I189)))</f>
        <v/>
      </c>
      <c r="S189" s="19">
        <f>IF($A189="","",IF($N189&lt;&gt;"","Terminé",IF($M189&lt;&gt;"","En place",IF($I189&lt;'Paramètres'!$B$2,"En retard","À venir"))))</f>
        <v/>
      </c>
      <c r="T189" s="19">
        <f>IF($A189="","",IF(OR($B189="",$I189="",$J189="",$K189="",$L189=""),"À compléter",IF(NOT(AND($I189&lt;=$J189,$J189&lt;=$K189,$K189&lt;=$L189)),"Dates incohérentes",IF(COUNTIFS('Planning'!$B$2:$B$201,$B189,'Planning'!$I$2:$I$201,"&lt;="&amp;$L189,'Planning'!$L$2:$L$201,"&gt;="&amp;$I189)&gt;1,"Chevauchement",IF(AND($M189="",$I189&lt;'Paramètres'!$B$2),"Retard de disponibilité","OK")))))</f>
        <v/>
      </c>
      <c r="U189" s="15" t="n"/>
    </row>
    <row r="190" ht="34" customHeight="1">
      <c r="A190" s="14" t="n"/>
      <c r="B190" s="14" t="n"/>
      <c r="C190" s="14" t="n"/>
      <c r="D190" s="15" t="n"/>
      <c r="E190" s="14" t="n"/>
      <c r="F190" s="14" t="n"/>
      <c r="G190" s="15" t="n"/>
      <c r="H190" s="15" t="n"/>
      <c r="I190" s="27" t="n"/>
      <c r="J190" s="27" t="n"/>
      <c r="K190" s="27" t="n"/>
      <c r="L190" s="27" t="n"/>
      <c r="M190" s="27" t="n"/>
      <c r="N190" s="27" t="n"/>
      <c r="O190" s="15" t="n"/>
      <c r="P190" s="17">
        <f>IF(OR($I190="",$L190=""),"",$L190-$I190+1)</f>
        <v/>
      </c>
      <c r="Q190" s="17">
        <f>IF(OR($I190="",$J190=""),"",$J190-$I190)</f>
        <v/>
      </c>
      <c r="R190" s="17">
        <f>IF($I190="","",IF($M190&lt;&gt;"",MAX(0,$M190-$I190),MAX(0,'Paramètres'!$B$2-$I190)))</f>
        <v/>
      </c>
      <c r="S190" s="18">
        <f>IF($A190="","",IF($N190&lt;&gt;"","Terminé",IF($M190&lt;&gt;"","En place",IF($I190&lt;'Paramètres'!$B$2,"En retard","À venir"))))</f>
        <v/>
      </c>
      <c r="T190" s="18">
        <f>IF($A190="","",IF(OR($B190="",$I190="",$J190="",$K190="",$L190=""),"À compléter",IF(NOT(AND($I190&lt;=$J190,$J190&lt;=$K190,$K190&lt;=$L190)),"Dates incohérentes",IF(COUNTIFS('Planning'!$B$2:$B$201,$B190,'Planning'!$I$2:$I$201,"&lt;="&amp;$L190,'Planning'!$L$2:$L$201,"&gt;="&amp;$I190)&gt;1,"Chevauchement",IF(AND($M190="",$I190&lt;'Paramètres'!$B$2),"Retard de disponibilité","OK")))))</f>
        <v/>
      </c>
      <c r="U190" s="15" t="n"/>
    </row>
    <row r="191" ht="34" customHeight="1">
      <c r="A191" s="14" t="n"/>
      <c r="B191" s="14" t="n"/>
      <c r="C191" s="14" t="n"/>
      <c r="D191" s="15" t="n"/>
      <c r="E191" s="14" t="n"/>
      <c r="F191" s="14" t="n"/>
      <c r="G191" s="15" t="n"/>
      <c r="H191" s="15" t="n"/>
      <c r="I191" s="27" t="n"/>
      <c r="J191" s="27" t="n"/>
      <c r="K191" s="27" t="n"/>
      <c r="L191" s="27" t="n"/>
      <c r="M191" s="27" t="n"/>
      <c r="N191" s="27" t="n"/>
      <c r="O191" s="15" t="n"/>
      <c r="P191" s="10">
        <f>IF(OR($I191="",$L191=""),"",$L191-$I191+1)</f>
        <v/>
      </c>
      <c r="Q191" s="10">
        <f>IF(OR($I191="",$J191=""),"",$J191-$I191)</f>
        <v/>
      </c>
      <c r="R191" s="10">
        <f>IF($I191="","",IF($M191&lt;&gt;"",MAX(0,$M191-$I191),MAX(0,'Paramètres'!$B$2-$I191)))</f>
        <v/>
      </c>
      <c r="S191" s="19">
        <f>IF($A191="","",IF($N191&lt;&gt;"","Terminé",IF($M191&lt;&gt;"","En place",IF($I191&lt;'Paramètres'!$B$2,"En retard","À venir"))))</f>
        <v/>
      </c>
      <c r="T191" s="19">
        <f>IF($A191="","",IF(OR($B191="",$I191="",$J191="",$K191="",$L191=""),"À compléter",IF(NOT(AND($I191&lt;=$J191,$J191&lt;=$K191,$K191&lt;=$L191)),"Dates incohérentes",IF(COUNTIFS('Planning'!$B$2:$B$201,$B191,'Planning'!$I$2:$I$201,"&lt;="&amp;$L191,'Planning'!$L$2:$L$201,"&gt;="&amp;$I191)&gt;1,"Chevauchement",IF(AND($M191="",$I191&lt;'Paramètres'!$B$2),"Retard de disponibilité","OK")))))</f>
        <v/>
      </c>
      <c r="U191" s="15" t="n"/>
    </row>
    <row r="192" ht="34" customHeight="1">
      <c r="A192" s="14" t="n"/>
      <c r="B192" s="14" t="n"/>
      <c r="C192" s="14" t="n"/>
      <c r="D192" s="15" t="n"/>
      <c r="E192" s="14" t="n"/>
      <c r="F192" s="14" t="n"/>
      <c r="G192" s="15" t="n"/>
      <c r="H192" s="15" t="n"/>
      <c r="I192" s="27" t="n"/>
      <c r="J192" s="27" t="n"/>
      <c r="K192" s="27" t="n"/>
      <c r="L192" s="27" t="n"/>
      <c r="M192" s="27" t="n"/>
      <c r="N192" s="27" t="n"/>
      <c r="O192" s="15" t="n"/>
      <c r="P192" s="17">
        <f>IF(OR($I192="",$L192=""),"",$L192-$I192+1)</f>
        <v/>
      </c>
      <c r="Q192" s="17">
        <f>IF(OR($I192="",$J192=""),"",$J192-$I192)</f>
        <v/>
      </c>
      <c r="R192" s="17">
        <f>IF($I192="","",IF($M192&lt;&gt;"",MAX(0,$M192-$I192),MAX(0,'Paramètres'!$B$2-$I192)))</f>
        <v/>
      </c>
      <c r="S192" s="18">
        <f>IF($A192="","",IF($N192&lt;&gt;"","Terminé",IF($M192&lt;&gt;"","En place",IF($I192&lt;'Paramètres'!$B$2,"En retard","À venir"))))</f>
        <v/>
      </c>
      <c r="T192" s="18">
        <f>IF($A192="","",IF(OR($B192="",$I192="",$J192="",$K192="",$L192=""),"À compléter",IF(NOT(AND($I192&lt;=$J192,$J192&lt;=$K192,$K192&lt;=$L192)),"Dates incohérentes",IF(COUNTIFS('Planning'!$B$2:$B$201,$B192,'Planning'!$I$2:$I$201,"&lt;="&amp;$L192,'Planning'!$L$2:$L$201,"&gt;="&amp;$I192)&gt;1,"Chevauchement",IF(AND($M192="",$I192&lt;'Paramètres'!$B$2),"Retard de disponibilité","OK")))))</f>
        <v/>
      </c>
      <c r="U192" s="15" t="n"/>
    </row>
    <row r="193" ht="34" customHeight="1">
      <c r="A193" s="14" t="n"/>
      <c r="B193" s="14" t="n"/>
      <c r="C193" s="14" t="n"/>
      <c r="D193" s="15" t="n"/>
      <c r="E193" s="14" t="n"/>
      <c r="F193" s="14" t="n"/>
      <c r="G193" s="15" t="n"/>
      <c r="H193" s="15" t="n"/>
      <c r="I193" s="27" t="n"/>
      <c r="J193" s="27" t="n"/>
      <c r="K193" s="27" t="n"/>
      <c r="L193" s="27" t="n"/>
      <c r="M193" s="27" t="n"/>
      <c r="N193" s="27" t="n"/>
      <c r="O193" s="15" t="n"/>
      <c r="P193" s="10">
        <f>IF(OR($I193="",$L193=""),"",$L193-$I193+1)</f>
        <v/>
      </c>
      <c r="Q193" s="10">
        <f>IF(OR($I193="",$J193=""),"",$J193-$I193)</f>
        <v/>
      </c>
      <c r="R193" s="10">
        <f>IF($I193="","",IF($M193&lt;&gt;"",MAX(0,$M193-$I193),MAX(0,'Paramètres'!$B$2-$I193)))</f>
        <v/>
      </c>
      <c r="S193" s="19">
        <f>IF($A193="","",IF($N193&lt;&gt;"","Terminé",IF($M193&lt;&gt;"","En place",IF($I193&lt;'Paramètres'!$B$2,"En retard","À venir"))))</f>
        <v/>
      </c>
      <c r="T193" s="19">
        <f>IF($A193="","",IF(OR($B193="",$I193="",$J193="",$K193="",$L193=""),"À compléter",IF(NOT(AND($I193&lt;=$J193,$J193&lt;=$K193,$K193&lt;=$L193)),"Dates incohérentes",IF(COUNTIFS('Planning'!$B$2:$B$201,$B193,'Planning'!$I$2:$I$201,"&lt;="&amp;$L193,'Planning'!$L$2:$L$201,"&gt;="&amp;$I193)&gt;1,"Chevauchement",IF(AND($M193="",$I193&lt;'Paramètres'!$B$2),"Retard de disponibilité","OK")))))</f>
        <v/>
      </c>
      <c r="U193" s="15" t="n"/>
    </row>
    <row r="194" ht="34" customHeight="1">
      <c r="A194" s="14" t="n"/>
      <c r="B194" s="14" t="n"/>
      <c r="C194" s="14" t="n"/>
      <c r="D194" s="15" t="n"/>
      <c r="E194" s="14" t="n"/>
      <c r="F194" s="14" t="n"/>
      <c r="G194" s="15" t="n"/>
      <c r="H194" s="15" t="n"/>
      <c r="I194" s="27" t="n"/>
      <c r="J194" s="27" t="n"/>
      <c r="K194" s="27" t="n"/>
      <c r="L194" s="27" t="n"/>
      <c r="M194" s="27" t="n"/>
      <c r="N194" s="27" t="n"/>
      <c r="O194" s="15" t="n"/>
      <c r="P194" s="17">
        <f>IF(OR($I194="",$L194=""),"",$L194-$I194+1)</f>
        <v/>
      </c>
      <c r="Q194" s="17">
        <f>IF(OR($I194="",$J194=""),"",$J194-$I194)</f>
        <v/>
      </c>
      <c r="R194" s="17">
        <f>IF($I194="","",IF($M194&lt;&gt;"",MAX(0,$M194-$I194),MAX(0,'Paramètres'!$B$2-$I194)))</f>
        <v/>
      </c>
      <c r="S194" s="18">
        <f>IF($A194="","",IF($N194&lt;&gt;"","Terminé",IF($M194&lt;&gt;"","En place",IF($I194&lt;'Paramètres'!$B$2,"En retard","À venir"))))</f>
        <v/>
      </c>
      <c r="T194" s="18">
        <f>IF($A194="","",IF(OR($B194="",$I194="",$J194="",$K194="",$L194=""),"À compléter",IF(NOT(AND($I194&lt;=$J194,$J194&lt;=$K194,$K194&lt;=$L194)),"Dates incohérentes",IF(COUNTIFS('Planning'!$B$2:$B$201,$B194,'Planning'!$I$2:$I$201,"&lt;="&amp;$L194,'Planning'!$L$2:$L$201,"&gt;="&amp;$I194)&gt;1,"Chevauchement",IF(AND($M194="",$I194&lt;'Paramètres'!$B$2),"Retard de disponibilité","OK")))))</f>
        <v/>
      </c>
      <c r="U194" s="15" t="n"/>
    </row>
    <row r="195" ht="34" customHeight="1">
      <c r="A195" s="14" t="n"/>
      <c r="B195" s="14" t="n"/>
      <c r="C195" s="14" t="n"/>
      <c r="D195" s="15" t="n"/>
      <c r="E195" s="14" t="n"/>
      <c r="F195" s="14" t="n"/>
      <c r="G195" s="15" t="n"/>
      <c r="H195" s="15" t="n"/>
      <c r="I195" s="27" t="n"/>
      <c r="J195" s="27" t="n"/>
      <c r="K195" s="27" t="n"/>
      <c r="L195" s="27" t="n"/>
      <c r="M195" s="27" t="n"/>
      <c r="N195" s="27" t="n"/>
      <c r="O195" s="15" t="n"/>
      <c r="P195" s="10">
        <f>IF(OR($I195="",$L195=""),"",$L195-$I195+1)</f>
        <v/>
      </c>
      <c r="Q195" s="10">
        <f>IF(OR($I195="",$J195=""),"",$J195-$I195)</f>
        <v/>
      </c>
      <c r="R195" s="10">
        <f>IF($I195="","",IF($M195&lt;&gt;"",MAX(0,$M195-$I195),MAX(0,'Paramètres'!$B$2-$I195)))</f>
        <v/>
      </c>
      <c r="S195" s="19">
        <f>IF($A195="","",IF($N195&lt;&gt;"","Terminé",IF($M195&lt;&gt;"","En place",IF($I195&lt;'Paramètres'!$B$2,"En retard","À venir"))))</f>
        <v/>
      </c>
      <c r="T195" s="19">
        <f>IF($A195="","",IF(OR($B195="",$I195="",$J195="",$K195="",$L195=""),"À compléter",IF(NOT(AND($I195&lt;=$J195,$J195&lt;=$K195,$K195&lt;=$L195)),"Dates incohérentes",IF(COUNTIFS('Planning'!$B$2:$B$201,$B195,'Planning'!$I$2:$I$201,"&lt;="&amp;$L195,'Planning'!$L$2:$L$201,"&gt;="&amp;$I195)&gt;1,"Chevauchement",IF(AND($M195="",$I195&lt;'Paramètres'!$B$2),"Retard de disponibilité","OK")))))</f>
        <v/>
      </c>
      <c r="U195" s="15" t="n"/>
    </row>
    <row r="196" ht="34" customHeight="1">
      <c r="A196" s="14" t="n"/>
      <c r="B196" s="14" t="n"/>
      <c r="C196" s="14" t="n"/>
      <c r="D196" s="15" t="n"/>
      <c r="E196" s="14" t="n"/>
      <c r="F196" s="14" t="n"/>
      <c r="G196" s="15" t="n"/>
      <c r="H196" s="15" t="n"/>
      <c r="I196" s="27" t="n"/>
      <c r="J196" s="27" t="n"/>
      <c r="K196" s="27" t="n"/>
      <c r="L196" s="27" t="n"/>
      <c r="M196" s="27" t="n"/>
      <c r="N196" s="27" t="n"/>
      <c r="O196" s="15" t="n"/>
      <c r="P196" s="17">
        <f>IF(OR($I196="",$L196=""),"",$L196-$I196+1)</f>
        <v/>
      </c>
      <c r="Q196" s="17">
        <f>IF(OR($I196="",$J196=""),"",$J196-$I196)</f>
        <v/>
      </c>
      <c r="R196" s="17">
        <f>IF($I196="","",IF($M196&lt;&gt;"",MAX(0,$M196-$I196),MAX(0,'Paramètres'!$B$2-$I196)))</f>
        <v/>
      </c>
      <c r="S196" s="18">
        <f>IF($A196="","",IF($N196&lt;&gt;"","Terminé",IF($M196&lt;&gt;"","En place",IF($I196&lt;'Paramètres'!$B$2,"En retard","À venir"))))</f>
        <v/>
      </c>
      <c r="T196" s="18">
        <f>IF($A196="","",IF(OR($B196="",$I196="",$J196="",$K196="",$L196=""),"À compléter",IF(NOT(AND($I196&lt;=$J196,$J196&lt;=$K196,$K196&lt;=$L196)),"Dates incohérentes",IF(COUNTIFS('Planning'!$B$2:$B$201,$B196,'Planning'!$I$2:$I$201,"&lt;="&amp;$L196,'Planning'!$L$2:$L$201,"&gt;="&amp;$I196)&gt;1,"Chevauchement",IF(AND($M196="",$I196&lt;'Paramètres'!$B$2),"Retard de disponibilité","OK")))))</f>
        <v/>
      </c>
      <c r="U196" s="15" t="n"/>
    </row>
    <row r="197" ht="34" customHeight="1">
      <c r="A197" s="14" t="n"/>
      <c r="B197" s="14" t="n"/>
      <c r="C197" s="14" t="n"/>
      <c r="D197" s="15" t="n"/>
      <c r="E197" s="14" t="n"/>
      <c r="F197" s="14" t="n"/>
      <c r="G197" s="15" t="n"/>
      <c r="H197" s="15" t="n"/>
      <c r="I197" s="27" t="n"/>
      <c r="J197" s="27" t="n"/>
      <c r="K197" s="27" t="n"/>
      <c r="L197" s="27" t="n"/>
      <c r="M197" s="27" t="n"/>
      <c r="N197" s="27" t="n"/>
      <c r="O197" s="15" t="n"/>
      <c r="P197" s="10">
        <f>IF(OR($I197="",$L197=""),"",$L197-$I197+1)</f>
        <v/>
      </c>
      <c r="Q197" s="10">
        <f>IF(OR($I197="",$J197=""),"",$J197-$I197)</f>
        <v/>
      </c>
      <c r="R197" s="10">
        <f>IF($I197="","",IF($M197&lt;&gt;"",MAX(0,$M197-$I197),MAX(0,'Paramètres'!$B$2-$I197)))</f>
        <v/>
      </c>
      <c r="S197" s="19">
        <f>IF($A197="","",IF($N197&lt;&gt;"","Terminé",IF($M197&lt;&gt;"","En place",IF($I197&lt;'Paramètres'!$B$2,"En retard","À venir"))))</f>
        <v/>
      </c>
      <c r="T197" s="19">
        <f>IF($A197="","",IF(OR($B197="",$I197="",$J197="",$K197="",$L197=""),"À compléter",IF(NOT(AND($I197&lt;=$J197,$J197&lt;=$K197,$K197&lt;=$L197)),"Dates incohérentes",IF(COUNTIFS('Planning'!$B$2:$B$201,$B197,'Planning'!$I$2:$I$201,"&lt;="&amp;$L197,'Planning'!$L$2:$L$201,"&gt;="&amp;$I197)&gt;1,"Chevauchement",IF(AND($M197="",$I197&lt;'Paramètres'!$B$2),"Retard de disponibilité","OK")))))</f>
        <v/>
      </c>
      <c r="U197" s="15" t="n"/>
    </row>
    <row r="198" ht="34" customHeight="1">
      <c r="A198" s="14" t="n"/>
      <c r="B198" s="14" t="n"/>
      <c r="C198" s="14" t="n"/>
      <c r="D198" s="15" t="n"/>
      <c r="E198" s="14" t="n"/>
      <c r="F198" s="14" t="n"/>
      <c r="G198" s="15" t="n"/>
      <c r="H198" s="15" t="n"/>
      <c r="I198" s="27" t="n"/>
      <c r="J198" s="27" t="n"/>
      <c r="K198" s="27" t="n"/>
      <c r="L198" s="27" t="n"/>
      <c r="M198" s="27" t="n"/>
      <c r="N198" s="27" t="n"/>
      <c r="O198" s="15" t="n"/>
      <c r="P198" s="17">
        <f>IF(OR($I198="",$L198=""),"",$L198-$I198+1)</f>
        <v/>
      </c>
      <c r="Q198" s="17">
        <f>IF(OR($I198="",$J198=""),"",$J198-$I198)</f>
        <v/>
      </c>
      <c r="R198" s="17">
        <f>IF($I198="","",IF($M198&lt;&gt;"",MAX(0,$M198-$I198),MAX(0,'Paramètres'!$B$2-$I198)))</f>
        <v/>
      </c>
      <c r="S198" s="18">
        <f>IF($A198="","",IF($N198&lt;&gt;"","Terminé",IF($M198&lt;&gt;"","En place",IF($I198&lt;'Paramètres'!$B$2,"En retard","À venir"))))</f>
        <v/>
      </c>
      <c r="T198" s="18">
        <f>IF($A198="","",IF(OR($B198="",$I198="",$J198="",$K198="",$L198=""),"À compléter",IF(NOT(AND($I198&lt;=$J198,$J198&lt;=$K198,$K198&lt;=$L198)),"Dates incohérentes",IF(COUNTIFS('Planning'!$B$2:$B$201,$B198,'Planning'!$I$2:$I$201,"&lt;="&amp;$L198,'Planning'!$L$2:$L$201,"&gt;="&amp;$I198)&gt;1,"Chevauchement",IF(AND($M198="",$I198&lt;'Paramètres'!$B$2),"Retard de disponibilité","OK")))))</f>
        <v/>
      </c>
      <c r="U198" s="15" t="n"/>
    </row>
    <row r="199" ht="34" customHeight="1">
      <c r="A199" s="14" t="n"/>
      <c r="B199" s="14" t="n"/>
      <c r="C199" s="14" t="n"/>
      <c r="D199" s="15" t="n"/>
      <c r="E199" s="14" t="n"/>
      <c r="F199" s="14" t="n"/>
      <c r="G199" s="15" t="n"/>
      <c r="H199" s="15" t="n"/>
      <c r="I199" s="27" t="n"/>
      <c r="J199" s="27" t="n"/>
      <c r="K199" s="27" t="n"/>
      <c r="L199" s="27" t="n"/>
      <c r="M199" s="27" t="n"/>
      <c r="N199" s="27" t="n"/>
      <c r="O199" s="15" t="n"/>
      <c r="P199" s="10">
        <f>IF(OR($I199="",$L199=""),"",$L199-$I199+1)</f>
        <v/>
      </c>
      <c r="Q199" s="10">
        <f>IF(OR($I199="",$J199=""),"",$J199-$I199)</f>
        <v/>
      </c>
      <c r="R199" s="10">
        <f>IF($I199="","",IF($M199&lt;&gt;"",MAX(0,$M199-$I199),MAX(0,'Paramètres'!$B$2-$I199)))</f>
        <v/>
      </c>
      <c r="S199" s="19">
        <f>IF($A199="","",IF($N199&lt;&gt;"","Terminé",IF($M199&lt;&gt;"","En place",IF($I199&lt;'Paramètres'!$B$2,"En retard","À venir"))))</f>
        <v/>
      </c>
      <c r="T199" s="19">
        <f>IF($A199="","",IF(OR($B199="",$I199="",$J199="",$K199="",$L199=""),"À compléter",IF(NOT(AND($I199&lt;=$J199,$J199&lt;=$K199,$K199&lt;=$L199)),"Dates incohérentes",IF(COUNTIFS('Planning'!$B$2:$B$201,$B199,'Planning'!$I$2:$I$201,"&lt;="&amp;$L199,'Planning'!$L$2:$L$201,"&gt;="&amp;$I199)&gt;1,"Chevauchement",IF(AND($M199="",$I199&lt;'Paramètres'!$B$2),"Retard de disponibilité","OK")))))</f>
        <v/>
      </c>
      <c r="U199" s="15" t="n"/>
    </row>
    <row r="200" ht="34" customHeight="1">
      <c r="A200" s="14" t="n"/>
      <c r="B200" s="14" t="n"/>
      <c r="C200" s="14" t="n"/>
      <c r="D200" s="15" t="n"/>
      <c r="E200" s="14" t="n"/>
      <c r="F200" s="14" t="n"/>
      <c r="G200" s="15" t="n"/>
      <c r="H200" s="15" t="n"/>
      <c r="I200" s="27" t="n"/>
      <c r="J200" s="27" t="n"/>
      <c r="K200" s="27" t="n"/>
      <c r="L200" s="27" t="n"/>
      <c r="M200" s="27" t="n"/>
      <c r="N200" s="27" t="n"/>
      <c r="O200" s="15" t="n"/>
      <c r="P200" s="17">
        <f>IF(OR($I200="",$L200=""),"",$L200-$I200+1)</f>
        <v/>
      </c>
      <c r="Q200" s="17">
        <f>IF(OR($I200="",$J200=""),"",$J200-$I200)</f>
        <v/>
      </c>
      <c r="R200" s="17">
        <f>IF($I200="","",IF($M200&lt;&gt;"",MAX(0,$M200-$I200),MAX(0,'Paramètres'!$B$2-$I200)))</f>
        <v/>
      </c>
      <c r="S200" s="18">
        <f>IF($A200="","",IF($N200&lt;&gt;"","Terminé",IF($M200&lt;&gt;"","En place",IF($I200&lt;'Paramètres'!$B$2,"En retard","À venir"))))</f>
        <v/>
      </c>
      <c r="T200" s="18">
        <f>IF($A200="","",IF(OR($B200="",$I200="",$J200="",$K200="",$L200=""),"À compléter",IF(NOT(AND($I200&lt;=$J200,$J200&lt;=$K200,$K200&lt;=$L200)),"Dates incohérentes",IF(COUNTIFS('Planning'!$B$2:$B$201,$B200,'Planning'!$I$2:$I$201,"&lt;="&amp;$L200,'Planning'!$L$2:$L$201,"&gt;="&amp;$I200)&gt;1,"Chevauchement",IF(AND($M200="",$I200&lt;'Paramètres'!$B$2),"Retard de disponibilité","OK")))))</f>
        <v/>
      </c>
      <c r="U200" s="15" t="n"/>
    </row>
    <row r="201" ht="34" customHeight="1">
      <c r="A201" s="14" t="n"/>
      <c r="B201" s="14" t="n"/>
      <c r="C201" s="14" t="n"/>
      <c r="D201" s="15" t="n"/>
      <c r="E201" s="14" t="n"/>
      <c r="F201" s="14" t="n"/>
      <c r="G201" s="15" t="n"/>
      <c r="H201" s="15" t="n"/>
      <c r="I201" s="27" t="n"/>
      <c r="J201" s="27" t="n"/>
      <c r="K201" s="27" t="n"/>
      <c r="L201" s="27" t="n"/>
      <c r="M201" s="27" t="n"/>
      <c r="N201" s="27" t="n"/>
      <c r="O201" s="15" t="n"/>
      <c r="P201" s="10">
        <f>IF(OR($I201="",$L201=""),"",$L201-$I201+1)</f>
        <v/>
      </c>
      <c r="Q201" s="10">
        <f>IF(OR($I201="",$J201=""),"",$J201-$I201)</f>
        <v/>
      </c>
      <c r="R201" s="10">
        <f>IF($I201="","",IF($M201&lt;&gt;"",MAX(0,$M201-$I201),MAX(0,'Paramètres'!$B$2-$I201)))</f>
        <v/>
      </c>
      <c r="S201" s="19">
        <f>IF($A201="","",IF($N201&lt;&gt;"","Terminé",IF($M201&lt;&gt;"","En place",IF($I201&lt;'Paramètres'!$B$2,"En retard","À venir"))))</f>
        <v/>
      </c>
      <c r="T201" s="19">
        <f>IF($A201="","",IF(OR($B201="",$I201="",$J201="",$K201="",$L201=""),"À compléter",IF(NOT(AND($I201&lt;=$J201,$J201&lt;=$K201,$K201&lt;=$L201)),"Dates incohérentes",IF(COUNTIFS('Planning'!$B$2:$B$201,$B201,'Planning'!$I$2:$I$201,"&lt;="&amp;$L201,'Planning'!$L$2:$L$201,"&gt;="&amp;$I201)&gt;1,"Chevauchement",IF(AND($M201="",$I201&lt;'Paramètres'!$B$2),"Retard de disponibilité","OK")))))</f>
        <v/>
      </c>
      <c r="U201" s="15" t="n"/>
    </row>
  </sheetData>
  <autoFilter ref="A1:U201"/>
  <conditionalFormatting sqref="A2:U201">
    <cfRule type="expression" priority="1" dxfId="6" stopIfTrue="1">
      <formula>COUNTA($A2:$O2,$U2)=0</formula>
    </cfRule>
  </conditionalFormatting>
  <conditionalFormatting sqref="A2:A201">
    <cfRule type="expression" priority="2" dxfId="0" stopIfTrue="1">
      <formula>AND($A2="",COUNTA($B2:$O2,$U2)&gt;0)</formula>
    </cfRule>
  </conditionalFormatting>
  <conditionalFormatting sqref="T2:T201">
    <cfRule type="expression" priority="3" dxfId="0" stopIfTrue="1">
      <formula>OR($T2="Chevauchement",$T2="Dates incohérentes",$T2="Retard de disponibilité")</formula>
    </cfRule>
    <cfRule type="expression" priority="4" dxfId="1" stopIfTrue="1">
      <formula>$T2="À compléter"</formula>
    </cfRule>
    <cfRule type="expression" priority="5" dxfId="2" stopIfTrue="1">
      <formula>$T2="OK"</formula>
    </cfRule>
  </conditionalFormatting>
  <conditionalFormatting sqref="S2:S201">
    <cfRule type="expression" priority="6" dxfId="3" stopIfTrue="1">
      <formula>$S2="En place"</formula>
    </cfRule>
    <cfRule type="expression" priority="7" dxfId="4" stopIfTrue="1">
      <formula>$S2="Terminé"</formula>
    </cfRule>
    <cfRule type="expression" priority="8" dxfId="5" stopIfTrue="1">
      <formula>$S2="En retard"</formula>
    </cfRule>
  </conditionalFormatting>
  <conditionalFormatting sqref="Q2:Q201">
    <cfRule type="expression" priority="9" dxfId="0" stopIfTrue="1">
      <formula>AND($A2&lt;&gt;"",ISNUMBER($Q2),$Q2&lt;0)</formula>
    </cfRule>
    <cfRule type="expression" priority="10" dxfId="1" stopIfTrue="1">
      <formula>AND($A2&lt;&gt;"",ISNUMBER($Q2),$Q2=0)</formula>
    </cfRule>
  </conditionalFormatting>
  <dataValidations count="10">
    <dataValidation sqref="A2:A201" showErrorMessage="1" showInputMessage="1" allowBlank="1" errorTitle="Identifiant en double" error="L’ID ligne doit être unique dans le planning." promptTitle="ID ligne" prompt="Saisissez un identifiant unique dès que la ligne est utilisée." type="custom" errorStyle="stop">
      <formula1>=OR(A2="",COUNTIF($A$2:$A$201,A2)=1)</formula1>
    </dataValidation>
    <dataValidation sqref="C2:C201" showErrorMessage="1" showDropDown="0" showInputMessage="1" allowBlank="1" errorTitle="Valeur non autorisée" error="Choisissez une valeur dans la liste modifiable de la feuille Paramètres." promptTitle="Type d’installation" prompt="Sélectionnez une valeur dans la liste." type="list" errorStyle="stop">
      <formula1>=INDIRECT("Paramètres!$D$2:$D$21")</formula1>
    </dataValidation>
    <dataValidation sqref="E2:E201" showErrorMessage="1" showDropDown="0" showInputMessage="1" allowBlank="1" errorTitle="Valeur non autorisée" error="Choisissez une valeur dans la liste modifiable de la feuille Paramètres." promptTitle="Zone" prompt="Sélectionnez une valeur dans la liste." type="list" errorStyle="stop">
      <formula1>=INDIRECT("Paramètres!$E$2:$E$21")</formula1>
    </dataValidation>
    <dataValidation sqref="F2:F201" showErrorMessage="1" showDropDown="0" showInputMessage="1" allowBlank="1" errorTitle="Valeur non autorisée" error="Choisissez une valeur dans la liste modifiable de la feuille Paramètres." promptTitle="Phase liée" prompt="Sélectionnez une valeur dans la liste." type="list" errorStyle="stop">
      <formula1>=INDIRECT("Paramètres!$F$2:$F$21")</formula1>
    </dataValidation>
    <dataValidation sqref="G2:G201" showErrorMessage="1" showDropDown="0" showInputMessage="1" allowBlank="1" errorTitle="Valeur non autorisée" error="Choisissez une valeur dans la liste modifiable de la feuille Paramètres." promptTitle="Responsable" prompt="Sélectionnez une valeur dans la liste." type="list" errorStyle="stop">
      <formula1>=INDIRECT("Paramètres!$G$2:$G$21")</formula1>
    </dataValidation>
    <dataValidation sqref="H2:H201" showErrorMessage="1" showDropDown="0" showInputMessage="1" allowBlank="1" errorTitle="Valeur non autorisée" error="Choisissez une valeur dans la liste modifiable de la feuille Paramètres." promptTitle="Mode d’entrée" prompt="Sélectionnez une valeur dans la liste." type="list" errorStyle="stop">
      <formula1>=INDIRECT("Paramètres!$H$2:$H$21")</formula1>
    </dataValidation>
    <dataValidation sqref="O2:O201" showErrorMessage="1" showDropDown="0" showInputMessage="1" allowBlank="1" errorTitle="Valeur non autorisée" error="Choisissez une valeur dans la liste modifiable de la feuille Paramètres." promptTitle="Mode de sortie" prompt="Sélectionnez une valeur dans la liste." type="list" errorStyle="stop">
      <formula1>=INDIRECT("Paramètres!$I$2:$I$21")</formula1>
    </dataValidation>
    <dataValidation sqref="I2:N201" showErrorMessage="1" showInputMessage="1" allowBlank="1" errorTitle="Date hors période" error="La date doit être comprise entre le début et la fin du chantier." promptTitle="Date de planning" prompt="Saisissez une date comprise dans la période paramétrée." type="date" errorStyle="stop" operator="between">
      <formula1>=INDIRECT("Paramètres!$B$3")</formula1>
      <formula2>=INDIRECT("Paramètres!$B$4")</formula2>
    </dataValidation>
    <dataValidation sqref="D2:D201" showErrorMessage="1" showInputMessage="1" allowBlank="1" errorTitle="Texte trop long" error="La désignation est limitée à 100 caractères." type="textLength" errorStyle="stop" operator="lessThanOrEqual">
      <formula1>100</formula1>
    </dataValidation>
    <dataValidation sqref="U2:U201" showErrorMessage="1" showInputMessage="1" allowBlank="1" errorTitle="Texte trop long" error="Le commentaire est limité à 250 caractères." type="textLength" errorStyle="stop" operator="lessThanOrEqual">
      <formula1>250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9" customWidth="1" min="2" max="2"/>
    <col width="3" customWidth="1" min="3" max="3"/>
    <col width="25" customWidth="1" min="4" max="4"/>
    <col width="20" customWidth="1" min="5" max="5"/>
    <col width="24" customWidth="1" min="6" max="6"/>
    <col width="30" customWidth="1" min="7" max="7"/>
    <col width="27" customWidth="1" min="8" max="8"/>
    <col width="22" customWidth="1" min="9" max="9"/>
  </cols>
  <sheetData>
    <row r="1" ht="34" customHeight="1">
      <c r="A1" s="13" t="inlineStr">
        <is>
          <t>Paramètre</t>
        </is>
      </c>
      <c r="B1" s="13" t="inlineStr">
        <is>
          <t>Valeur</t>
        </is>
      </c>
      <c r="D1" s="5" t="inlineStr">
        <is>
          <t>Types d’installation</t>
        </is>
      </c>
      <c r="E1" s="5" t="inlineStr">
        <is>
          <t>Zones</t>
        </is>
      </c>
      <c r="F1" s="5" t="inlineStr">
        <is>
          <t>Phases</t>
        </is>
      </c>
      <c r="G1" s="5" t="inlineStr">
        <is>
          <t>Responsables</t>
        </is>
      </c>
      <c r="H1" s="5" t="inlineStr">
        <is>
          <t>Modes d’entrée</t>
        </is>
      </c>
      <c r="I1" s="5" t="inlineStr">
        <is>
          <t>Modes de sortie</t>
        </is>
      </c>
    </row>
    <row r="2" ht="24" customHeight="1">
      <c r="A2" s="20" t="inlineStr">
        <is>
          <t>Date d’actualisation</t>
        </is>
      </c>
      <c r="B2" s="27" t="n">
        <v>46272</v>
      </c>
      <c r="D2" s="15" t="inlineStr">
        <is>
          <t>Base vie</t>
        </is>
      </c>
      <c r="E2" s="15" t="inlineStr">
        <is>
          <t>Nord</t>
        </is>
      </c>
      <c r="F2" s="15" t="inlineStr">
        <is>
          <t>Installation de chantier</t>
        </is>
      </c>
      <c r="G2" s="15" t="inlineStr">
        <is>
          <t>Responsable logistique</t>
        </is>
      </c>
      <c r="H2" s="15" t="inlineStr">
        <is>
          <t>Mise en place initiale</t>
        </is>
      </c>
      <c r="I2" s="15" t="inlineStr">
        <is>
          <t>Déplacement</t>
        </is>
      </c>
    </row>
    <row r="3" ht="24" customHeight="1">
      <c r="A3" s="20" t="inlineStr">
        <is>
          <t>Début du chantier</t>
        </is>
      </c>
      <c r="B3" s="27" t="n">
        <v>46174</v>
      </c>
      <c r="D3" s="15" t="inlineStr">
        <is>
          <t>Clôture mobile</t>
        </is>
      </c>
      <c r="E3" s="15" t="inlineStr">
        <is>
          <t>Sud</t>
        </is>
      </c>
      <c r="F3" s="15" t="inlineStr">
        <is>
          <t>Terrassement</t>
        </is>
      </c>
      <c r="G3" s="15" t="inlineStr">
        <is>
          <t>OPC interne</t>
        </is>
      </c>
      <c r="H3" s="15" t="inlineStr">
        <is>
          <t>Déplacement</t>
        </is>
      </c>
      <c r="I3" s="15" t="inlineStr">
        <is>
          <t>Maintien</t>
        </is>
      </c>
    </row>
    <row r="4" ht="24" customHeight="1">
      <c r="A4" s="20" t="inlineStr">
        <is>
          <t>Fin du chantier</t>
        </is>
      </c>
      <c r="B4" s="27" t="n">
        <v>46752</v>
      </c>
      <c r="D4" s="15" t="inlineStr">
        <is>
          <t>Stockage couvert</t>
        </is>
      </c>
      <c r="E4" s="15" t="inlineStr">
        <is>
          <t>Est</t>
        </is>
      </c>
      <c r="F4" s="15" t="inlineStr">
        <is>
          <t>Gros œuvre</t>
        </is>
      </c>
      <c r="G4" s="15" t="inlineStr">
        <is>
          <t>Lot installation de chantier</t>
        </is>
      </c>
      <c r="H4" s="15" t="n"/>
      <c r="I4" s="15" t="inlineStr">
        <is>
          <t>Retrait final</t>
        </is>
      </c>
    </row>
    <row r="5" ht="24" customHeight="1">
      <c r="A5" s="20" t="inlineStr">
        <is>
          <t>Horizon à venir (jours)</t>
        </is>
      </c>
      <c r="B5" s="21" t="n">
        <v>14</v>
      </c>
      <c r="D5" s="15" t="inlineStr">
        <is>
          <t>Éclairage provisoire</t>
        </is>
      </c>
      <c r="E5" s="15" t="inlineStr">
        <is>
          <t>Ouest</t>
        </is>
      </c>
      <c r="F5" s="15" t="inlineStr">
        <is>
          <t>Façades</t>
        </is>
      </c>
      <c r="G5" s="15" t="inlineStr">
        <is>
          <t>Lot terrassement</t>
        </is>
      </c>
      <c r="H5" s="15" t="n"/>
      <c r="I5" s="15" t="n"/>
    </row>
    <row r="6" ht="24" customHeight="1">
      <c r="D6" s="15" t="inlineStr">
        <is>
          <t>Signalisation</t>
        </is>
      </c>
      <c r="E6" s="15" t="inlineStr">
        <is>
          <t>Accès A</t>
        </is>
      </c>
      <c r="F6" s="15" t="inlineStr">
        <is>
          <t>Second œuvre</t>
        </is>
      </c>
      <c r="G6" s="15" t="inlineStr">
        <is>
          <t>Lot gros œuvre</t>
        </is>
      </c>
      <c r="H6" s="15" t="n"/>
      <c r="I6" s="15" t="n"/>
    </row>
    <row r="7" ht="24" customHeight="1">
      <c r="A7" s="5" t="inlineStr">
        <is>
          <t>Consignes d’utilisation</t>
        </is>
      </c>
      <c r="B7" s="5" t="inlineStr">
        <is>
          <t>Portée</t>
        </is>
      </c>
      <c r="D7" s="15" t="inlineStr">
        <is>
          <t>Sanitaires</t>
        </is>
      </c>
      <c r="E7" s="15" t="inlineStr">
        <is>
          <t>Accès B</t>
        </is>
      </c>
      <c r="F7" s="15" t="inlineStr">
        <is>
          <t>Finitions</t>
        </is>
      </c>
      <c r="G7" s="15" t="inlineStr">
        <is>
          <t>Lot électricité provisoire</t>
        </is>
      </c>
      <c r="H7" s="15" t="n"/>
      <c r="I7" s="15" t="n"/>
    </row>
    <row r="8" ht="24" customHeight="1">
      <c r="A8" s="6" t="inlineStr">
        <is>
          <t>Saisie</t>
        </is>
      </c>
      <c r="B8" s="22" t="inlineStr">
        <is>
          <t>Les cellules jaunes sont modifiables.</t>
        </is>
      </c>
      <c r="D8" s="15" t="inlineStr">
        <is>
          <t>Aire de livraison</t>
        </is>
      </c>
      <c r="E8" s="15" t="inlineStr">
        <is>
          <t>Sous-sol</t>
        </is>
      </c>
      <c r="F8" s="15" t="inlineStr">
        <is>
          <t>Essais internes</t>
        </is>
      </c>
      <c r="G8" s="15" t="inlineStr">
        <is>
          <t>Lot second œuvre</t>
        </is>
      </c>
      <c r="H8" s="15" t="n"/>
      <c r="I8" s="15" t="n"/>
    </row>
    <row r="9" ht="24" customHeight="1">
      <c r="A9" s="6" t="inlineStr">
        <is>
          <t>Listes</t>
        </is>
      </c>
      <c r="B9" s="22" t="inlineStr">
        <is>
          <t>Les listes jaunes alimentent les contrôles du planning.</t>
        </is>
      </c>
      <c r="D9" s="15" t="inlineStr">
        <is>
          <t>Lave-roues</t>
        </is>
      </c>
      <c r="E9" s="15" t="inlineStr">
        <is>
          <t>Zone centrale</t>
        </is>
      </c>
      <c r="F9" s="15" t="inlineStr">
        <is>
          <t>Repli</t>
        </is>
      </c>
      <c r="G9" s="15" t="inlineStr">
        <is>
          <t>Lot façades</t>
        </is>
      </c>
      <c r="H9" s="15" t="n"/>
      <c r="I9" s="15" t="n"/>
    </row>
    <row r="10" ht="24" customHeight="1">
      <c r="A10" s="6" t="inlineStr">
        <is>
          <t>Usage</t>
        </is>
      </c>
      <c r="B10" s="22" t="inlineStr">
        <is>
          <t>Outil interne de planification, sans valeur de document officiel.</t>
        </is>
      </c>
      <c r="D10" s="15" t="inlineStr">
        <is>
          <t>Benne de tri</t>
        </is>
      </c>
      <c r="E10" s="15" t="inlineStr">
        <is>
          <t>Plateforme haute</t>
        </is>
      </c>
      <c r="F10" s="15" t="n"/>
      <c r="G10" s="15" t="n"/>
      <c r="H10" s="15" t="n"/>
      <c r="I10" s="15" t="n"/>
    </row>
    <row r="11" ht="24" customHeight="1">
      <c r="A11" s="6" t="inlineStr">
        <is>
          <t>Limite</t>
        </is>
      </c>
      <c r="B11" s="22" t="inlineStr">
        <is>
          <t>Aucun dimensionnement technique ni détail d’opération de repli.</t>
        </is>
      </c>
      <c r="D11" s="15" t="inlineStr">
        <is>
          <t>Local de réunion</t>
        </is>
      </c>
      <c r="E11" s="15" t="inlineStr">
        <is>
          <t>Cour intérieure</t>
        </is>
      </c>
      <c r="F11" s="15" t="n"/>
      <c r="G11" s="15" t="n"/>
      <c r="H11" s="15" t="n"/>
      <c r="I11" s="15" t="n"/>
    </row>
    <row r="12" ht="24" customHeight="1">
      <c r="D12" s="15" t="inlineStr">
        <is>
          <t>Point de tri</t>
        </is>
      </c>
      <c r="E12" s="15" t="n"/>
      <c r="F12" s="15" t="n"/>
      <c r="G12" s="15" t="n"/>
      <c r="H12" s="15" t="n"/>
      <c r="I12" s="15" t="n"/>
    </row>
    <row r="13" ht="24" customHeight="1">
      <c r="D13" s="15" t="inlineStr">
        <is>
          <t>Abri de stockage</t>
        </is>
      </c>
      <c r="E13" s="15" t="n"/>
      <c r="F13" s="15" t="n"/>
      <c r="G13" s="15" t="n"/>
      <c r="H13" s="15" t="n"/>
      <c r="I13" s="15" t="n"/>
    </row>
    <row r="14" ht="24" customHeight="1">
      <c r="D14" s="15" t="n"/>
      <c r="E14" s="15" t="n"/>
      <c r="F14" s="15" t="n"/>
      <c r="G14" s="15" t="n"/>
      <c r="H14" s="15" t="n"/>
      <c r="I14" s="15" t="n"/>
    </row>
    <row r="15" ht="24" customHeight="1">
      <c r="D15" s="15" t="n"/>
      <c r="E15" s="15" t="n"/>
      <c r="F15" s="15" t="n"/>
      <c r="G15" s="15" t="n"/>
      <c r="H15" s="15" t="n"/>
      <c r="I15" s="15" t="n"/>
    </row>
    <row r="16" ht="24" customHeight="1">
      <c r="D16" s="15" t="n"/>
      <c r="E16" s="15" t="n"/>
      <c r="F16" s="15" t="n"/>
      <c r="G16" s="15" t="n"/>
      <c r="H16" s="15" t="n"/>
      <c r="I16" s="15" t="n"/>
    </row>
    <row r="17" ht="24" customHeight="1">
      <c r="D17" s="15" t="n"/>
      <c r="E17" s="15" t="n"/>
      <c r="F17" s="15" t="n"/>
      <c r="G17" s="15" t="n"/>
      <c r="H17" s="15" t="n"/>
      <c r="I17" s="15" t="n"/>
    </row>
    <row r="18" ht="24" customHeight="1">
      <c r="D18" s="15" t="n"/>
      <c r="E18" s="15" t="n"/>
      <c r="F18" s="15" t="n"/>
      <c r="G18" s="15" t="n"/>
      <c r="H18" s="15" t="n"/>
      <c r="I18" s="15" t="n"/>
    </row>
    <row r="19" ht="24" customHeight="1">
      <c r="D19" s="15" t="n"/>
      <c r="E19" s="15" t="n"/>
      <c r="F19" s="15" t="n"/>
      <c r="G19" s="15" t="n"/>
      <c r="H19" s="15" t="n"/>
      <c r="I19" s="15" t="n"/>
    </row>
    <row r="20" ht="24" customHeight="1">
      <c r="D20" s="15" t="n"/>
      <c r="E20" s="15" t="n"/>
      <c r="F20" s="15" t="n"/>
      <c r="G20" s="15" t="n"/>
      <c r="H20" s="15" t="n"/>
      <c r="I20" s="15" t="n"/>
    </row>
    <row r="21" ht="24" customHeight="1">
      <c r="D21" s="15" t="n"/>
      <c r="E21" s="15" t="n"/>
      <c r="F21" s="15" t="n"/>
      <c r="G21" s="15" t="n"/>
      <c r="H21" s="15" t="n"/>
      <c r="I21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2026-09-07T07:07:06Z</dcterms:created>
  <dcterms:modified xmlns:dcterms="http://purl.org/dc/terms/" xmlns:xsi="http://www.w3.org/2001/XMLSchema-instance" xsi:type="dcterms:W3CDTF">2026-09-07T07:07:06Z</dcterms:modified>
</cp:coreProperties>
</file>