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egistre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 %"/>
    <numFmt numFmtId="166" formatCode="0.0 &quot;j&quot;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53447"/>
      <sz val="10"/>
    </font>
    <font>
      <name val="Aptos"/>
      <i val="1"/>
      <color rgb="00687380"/>
      <sz val="9"/>
    </font>
    <font>
      <name val="Aptos Display"/>
      <b val="1"/>
      <color rgb="00FFFFFF"/>
      <sz val="16"/>
    </font>
    <font>
      <name val="Aptos"/>
      <b val="1"/>
      <color rgb="00253447"/>
      <sz val="10"/>
    </font>
    <font>
      <name val="Aptos Display"/>
      <b val="1"/>
      <color rgb="00132238"/>
      <sz val="14"/>
    </font>
    <font>
      <name val="Aptos"/>
      <b val="1"/>
      <color rgb="002F6B4F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 wrapText="1"/>
    </xf>
    <xf numFmtId="1" fontId="6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top" wrapText="1"/>
    </xf>
    <xf numFmtId="1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2" fillId="4" borderId="1" applyAlignment="1" applyProtection="1" pivotButton="0" quotePrefix="0" xfId="0">
      <alignment horizontal="left" vertical="top" wrapText="1"/>
      <protection locked="0" hidden="0"/>
    </xf>
    <xf numFmtId="164" fontId="2" fillId="4" borderId="1" applyAlignment="1" applyProtection="1" pivotButton="0" quotePrefix="0" xfId="0">
      <alignment horizontal="center" vertical="center" wrapText="1"/>
      <protection locked="0" hidden="0"/>
    </xf>
    <xf numFmtId="0" fontId="2" fillId="4" borderId="1" applyAlignment="1" applyProtection="1" pivotButton="0" quotePrefix="0" xfId="0">
      <alignment horizontal="center" vertical="center" wrapText="1"/>
      <protection locked="0" hidden="0"/>
    </xf>
    <xf numFmtId="166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" fontId="2" fillId="4" borderId="1" applyAlignment="1" applyProtection="1" pivotButton="0" quotePrefix="0" xfId="0">
      <alignment horizontal="center" vertical="center" wrapText="1"/>
      <protection locked="0" hidden="0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4" fontId="2" fillId="4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6">
    <dxf>
      <font>
        <name val="Aptos"/>
        <color rgb="00FFFFFF"/>
        <sz val="10"/>
      </font>
      <fill>
        <patternFill patternType="solid">
          <fgColor rgb="00A84F2A"/>
        </patternFill>
      </fill>
    </dxf>
    <dxf>
      <font>
        <name val="Aptos"/>
        <color rgb="00FFFFFF"/>
        <sz val="10"/>
      </font>
      <fill>
        <patternFill patternType="solid">
          <fgColor rgb="007A1E1E"/>
        </patternFill>
      </fill>
    </dxf>
    <dxf>
      <font>
        <name val="Aptos"/>
        <color rgb="00253447"/>
        <sz val="10"/>
      </font>
      <fill>
        <patternFill patternType="solid">
          <fgColor rgb="00F4B183"/>
        </patternFill>
      </fill>
    </dxf>
    <dxf>
      <font>
        <name val="Aptos"/>
        <color rgb="00253447"/>
        <sz val="10"/>
      </font>
      <fill>
        <patternFill patternType="solid">
          <fgColor rgb="00FFF0AE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253447"/>
        <sz val="10"/>
      </font>
      <fill>
        <patternFill patternType="solid">
          <fgColor rgb="00D9D2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Registre" displayName="tRegistre" ref="A1:R201" headerRowCount="1">
  <autoFilter ref="A1:R201"/>
  <tableColumns count="18">
    <tableColumn id="1" name="Identifiant"/>
    <tableColumn id="2" name="Date de signalement"/>
    <tableColumn id="3" name="Nature"/>
    <tableColumn id="4" name="Zone"/>
    <tableColumn id="5" name="Lot"/>
    <tableColumn id="6" name="Contrainte ou obstacle"/>
    <tableColumn id="7" name="Conséquence opérationnelle"/>
    <tableColumn id="8" name="Priorité"/>
    <tableColumn id="9" name="Responsable de l’action"/>
    <tableColumn id="10" name="Date cible"/>
    <tableColumn id="11" name="Statut"/>
    <tableColumn id="12" name="Prochaine action"/>
    <tableColumn id="13" name="Date de dernière mise à jour"/>
    <tableColumn id="14" name="Date de résolution"/>
    <tableColumn id="15" name="Mode de résolution"/>
    <tableColumn id="16" name="Jours avant échéance"/>
    <tableColumn id="17" name="Alerte"/>
    <tableColumn id="18" name="Délai de résolution (j)"/>
  </tableColumns>
</table>
</file>

<file path=xl/tables/table2.xml><?xml version="1.0" encoding="utf-8"?>
<table xmlns="http://schemas.openxmlformats.org/spreadsheetml/2006/main" id="2" name="tParametres" displayName="tParametres" ref="A1:B4" headerRowCount="1">
  <autoFilter ref="A1:B4"/>
  <tableColumns count="2">
    <tableColumn id="1" name="Paramètre"/>
    <tableColumn id="2" name="Valeur"/>
  </tableColumns>
</table>
</file>

<file path=xl/tables/table3.xml><?xml version="1.0" encoding="utf-8"?>
<table xmlns="http://schemas.openxmlformats.org/spreadsheetml/2006/main" id="3" name="ListeNature" displayName="ListeNature" ref="D1:D3" headerRowCount="1">
  <autoFilter ref="D1:D3"/>
  <tableColumns count="1">
    <tableColumn id="4" name="Nature"/>
  </tableColumns>
</table>
</file>

<file path=xl/tables/table4.xml><?xml version="1.0" encoding="utf-8"?>
<table xmlns="http://schemas.openxmlformats.org/spreadsheetml/2006/main" id="4" name="ListePriorite" displayName="ListePriorite" ref="E1:E5" headerRowCount="1">
  <autoFilter ref="E1:E5"/>
  <tableColumns count="1">
    <tableColumn id="5" name="Priorité"/>
  </tableColumns>
</table>
</file>

<file path=xl/tables/table5.xml><?xml version="1.0" encoding="utf-8"?>
<table xmlns="http://schemas.openxmlformats.org/spreadsheetml/2006/main" id="5" name="ListeStatut" displayName="ListeStatut" ref="F1:F7" headerRowCount="1">
  <autoFilter ref="F1:F7"/>
  <tableColumns count="1">
    <tableColumn id="6" name="Statut"/>
  </tableColumns>
</table>
</file>

<file path=xl/tables/table6.xml><?xml version="1.0" encoding="utf-8"?>
<table xmlns="http://schemas.openxmlformats.org/spreadsheetml/2006/main" id="6" name="ListeZone" displayName="ListeZone" ref="G1:G21" headerRowCount="1">
  <autoFilter ref="G1:G21"/>
  <tableColumns count="1">
    <tableColumn id="7" name="Zone"/>
  </tableColumns>
</table>
</file>

<file path=xl/tables/table7.xml><?xml version="1.0" encoding="utf-8"?>
<table xmlns="http://schemas.openxmlformats.org/spreadsheetml/2006/main" id="7" name="ListeLot" displayName="ListeLot" ref="H1:H21" headerRowCount="1">
  <autoFilter ref="H1:H21"/>
  <tableColumns count="1">
    <tableColumn id="8" name="Lot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Relationship Type="http://schemas.openxmlformats.org/officeDocument/2006/relationships/table" Target="/xl/tables/table7.xml" Id="rId6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H26"/>
  <sheetViews>
    <sheetView showGridLines="0" zoomScale="90" zoomScaleNormal="90"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48" customWidth="1" min="3" max="3"/>
    <col width="20" customWidth="1" min="4" max="4"/>
    <col width="15" customWidth="1" min="5" max="5"/>
    <col width="4" customWidth="1" min="6" max="6"/>
    <col width="27" customWidth="1" min="7" max="7"/>
    <col width="16" customWidth="1" min="8" max="8"/>
  </cols>
  <sheetData>
    <row r="1" ht="34" customHeight="1">
      <c r="A1" s="1" t="inlineStr">
        <is>
          <t>Synthèse du registre des contraintes — chantier fictif Démo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3" t="inlineStr">
        <is>
          <t>Date de référence</t>
        </is>
      </c>
      <c r="B2" s="29">
        <f>'Paramètres'!$B$2</f>
        <v/>
      </c>
      <c r="D2" s="3" t="inlineStr">
        <is>
          <t>Horizon d’alerte</t>
        </is>
      </c>
      <c r="E2" s="5">
        <f>'Paramètres'!$B$3</f>
        <v/>
      </c>
      <c r="G2" s="3" t="inlineStr">
        <is>
          <t>Seuil sans mise à jour</t>
        </is>
      </c>
      <c r="H2" s="5">
        <f>'Paramètres'!$B$4</f>
        <v/>
      </c>
    </row>
    <row r="3"/>
    <row r="4">
      <c r="A4" s="6" t="inlineStr">
        <is>
          <t>Indicateur</t>
        </is>
      </c>
      <c r="B4" s="6" t="inlineStr">
        <is>
          <t>Valeur</t>
        </is>
      </c>
      <c r="C4" s="6" t="inlineStr">
        <is>
          <t>Lecture opérationnelle</t>
        </is>
      </c>
    </row>
    <row r="5" ht="34" customHeight="1">
      <c r="A5" s="7" t="inlineStr">
        <is>
          <t>Actifs</t>
        </is>
      </c>
      <c r="B5" s="8">
        <f>COUNTIFS('Registre'!$A$2:$A$201,"&lt;&gt;",'Registre'!$K$2:$K$201,"&lt;&gt;Levée",'Registre'!$K$2:$K$201,"&lt;&gt;Abandonnée")</f>
        <v/>
      </c>
      <c r="C5" s="7" t="inlineStr">
        <is>
          <t>Contraintes identifiées qui ne sont ni levées ni abandonnées</t>
        </is>
      </c>
    </row>
    <row r="6" ht="34" customHeight="1">
      <c r="A6" s="9" t="inlineStr">
        <is>
          <t>Échus</t>
        </is>
      </c>
      <c r="B6" s="10">
        <f>COUNTIF('Registre'!$Q$2:$Q$201,"Échue")</f>
        <v/>
      </c>
      <c r="C6" s="9" t="inlineStr">
        <is>
          <t>Actions actives dont la date cible est dépassée</t>
        </is>
      </c>
    </row>
    <row r="7" ht="34" customHeight="1">
      <c r="A7" s="7" t="inlineStr">
        <is>
          <t>Critiques actifs</t>
        </is>
      </c>
      <c r="B7" s="8">
        <f>COUNTIFS('Registre'!$H$2:$H$201,"Critique",'Registre'!$K$2:$K$201,"&lt;&gt;Levée",'Registre'!$K$2:$K$201,"&lt;&gt;Abandonnée")</f>
        <v/>
      </c>
      <c r="C7" s="7" t="inlineStr">
        <is>
          <t>Contraintes critiques qui restent actives</t>
        </is>
      </c>
    </row>
    <row r="8" ht="34" customHeight="1">
      <c r="A8" s="9" t="inlineStr">
        <is>
          <t>Taux de levée</t>
        </is>
      </c>
      <c r="B8" s="30">
        <f>IFERROR(COUNTIF('Registre'!$K$2:$K$201,"Levée")/COUNTIF('Registre'!$A$2:$A$201,"&lt;&gt;"),0)</f>
        <v/>
      </c>
      <c r="C8" s="9" t="inlineStr">
        <is>
          <t>Part des enregistrements au statut Levée</t>
        </is>
      </c>
    </row>
    <row r="9" ht="34" customHeight="1">
      <c r="A9" s="7" t="inlineStr">
        <is>
          <t>Délai moyen</t>
        </is>
      </c>
      <c r="B9" s="12">
        <f>IFERROR(AVERAGEIFS('Registre'!$R$2:$R$201,'Registre'!$R$2:$R$201,"&gt;=0"),0)</f>
        <v/>
      </c>
      <c r="C9" s="7" t="inlineStr">
        <is>
          <t>Durée moyenne des contraintes disposant d’une résolution</t>
        </is>
      </c>
    </row>
    <row r="10"/>
    <row r="11">
      <c r="A11" s="6" t="inlineStr">
        <is>
          <t>Statut</t>
        </is>
      </c>
      <c r="B11" s="6" t="inlineStr">
        <is>
          <t>Nombre</t>
        </is>
      </c>
      <c r="D11" s="6" t="inlineStr">
        <is>
          <t>Priorité</t>
        </is>
      </c>
      <c r="E11" s="6" t="inlineStr">
        <is>
          <t>Nombre</t>
        </is>
      </c>
    </row>
    <row r="12">
      <c r="A12" s="7" t="inlineStr">
        <is>
          <t>À qualifier</t>
        </is>
      </c>
      <c r="B12" s="13">
        <f>COUNTIFS('Registre'!$A$2:$A$201,"&lt;&gt;",'Registre'!$K$2:$K$201,A12)</f>
        <v/>
      </c>
      <c r="D12" s="7" t="inlineStr">
        <is>
          <t>Critique</t>
        </is>
      </c>
      <c r="E12" s="13">
        <f>COUNTIFS('Registre'!$A$2:$A$201,"&lt;&gt;",'Registre'!$H$2:$H$201,D12)</f>
        <v/>
      </c>
    </row>
    <row r="13">
      <c r="A13" s="9" t="inlineStr">
        <is>
          <t>Ouverte</t>
        </is>
      </c>
      <c r="B13" s="14">
        <f>COUNTIFS('Registre'!$A$2:$A$201,"&lt;&gt;",'Registre'!$K$2:$K$201,A13)</f>
        <v/>
      </c>
      <c r="D13" s="9" t="inlineStr">
        <is>
          <t>Haute</t>
        </is>
      </c>
      <c r="E13" s="14">
        <f>COUNTIFS('Registre'!$A$2:$A$201,"&lt;&gt;",'Registre'!$H$2:$H$201,D13)</f>
        <v/>
      </c>
    </row>
    <row r="14">
      <c r="A14" s="7" t="inlineStr">
        <is>
          <t>En cours</t>
        </is>
      </c>
      <c r="B14" s="13">
        <f>COUNTIFS('Registre'!$A$2:$A$201,"&lt;&gt;",'Registre'!$K$2:$K$201,A14)</f>
        <v/>
      </c>
      <c r="D14" s="7" t="inlineStr">
        <is>
          <t>Moyenne</t>
        </is>
      </c>
      <c r="E14" s="13">
        <f>COUNTIFS('Registre'!$A$2:$A$201,"&lt;&gt;",'Registre'!$H$2:$H$201,D14)</f>
        <v/>
      </c>
    </row>
    <row r="15">
      <c r="A15" s="9" t="inlineStr">
        <is>
          <t>En attente</t>
        </is>
      </c>
      <c r="B15" s="14">
        <f>COUNTIFS('Registre'!$A$2:$A$201,"&lt;&gt;",'Registre'!$K$2:$K$201,A15)</f>
        <v/>
      </c>
      <c r="D15" s="9" t="inlineStr">
        <is>
          <t>Faible</t>
        </is>
      </c>
      <c r="E15" s="14">
        <f>COUNTIFS('Registre'!$A$2:$A$201,"&lt;&gt;",'Registre'!$H$2:$H$201,D15)</f>
        <v/>
      </c>
    </row>
    <row r="16">
      <c r="A16" s="7" t="inlineStr">
        <is>
          <t>Levée</t>
        </is>
      </c>
      <c r="B16" s="13">
        <f>COUNTIFS('Registre'!$A$2:$A$201,"&lt;&gt;",'Registre'!$K$2:$K$201,A16)</f>
        <v/>
      </c>
    </row>
    <row r="17">
      <c r="A17" s="9" t="inlineStr">
        <is>
          <t>Abandonnée</t>
        </is>
      </c>
      <c r="B17" s="14">
        <f>COUNTIFS('Registre'!$A$2:$A$201,"&lt;&gt;",'Registre'!$K$2:$K$201,A17)</f>
        <v/>
      </c>
    </row>
    <row r="18"/>
    <row r="19">
      <c r="A19" s="6" t="inlineStr">
        <is>
          <t>Contrôle intégré</t>
        </is>
      </c>
      <c r="B19" s="6" t="inlineStr">
        <is>
          <t>Résultat</t>
        </is>
      </c>
      <c r="C19" s="6" t="inlineStr">
        <is>
          <t>Portée</t>
        </is>
      </c>
    </row>
    <row r="20" ht="31" customHeight="1">
      <c r="A20" s="7" t="inlineStr">
        <is>
          <t>Identifiants uniques</t>
        </is>
      </c>
      <c r="B20" s="15">
        <f>IF(SUMPRODUCT(('Registre'!$A$2:$A$201&lt;&gt;"")*(COUNTIF('Registre'!$A$2:$A$201,'Registre'!$A$2:$A$201)&gt;1))=0,"OK","Doublon à corriger")</f>
        <v/>
      </c>
      <c r="C20" s="7" t="inlineStr">
        <is>
          <t>Complète la validation appliquée à A2:A201</t>
        </is>
      </c>
    </row>
    <row r="21" ht="31" customHeight="1">
      <c r="A21" s="9" t="inlineStr">
        <is>
          <t>Formules P:R</t>
        </is>
      </c>
      <c r="B21" s="16" t="inlineStr">
        <is>
          <t>OK à la création</t>
        </is>
      </c>
      <c r="C21" s="9" t="inlineStr">
        <is>
          <t>Formules contrôlées sur les lignes 2, 101 et 201</t>
        </is>
      </c>
    </row>
    <row r="22" ht="31" customHeight="1">
      <c r="A22" s="7" t="inlineStr">
        <is>
          <t>Listes de validation</t>
        </is>
      </c>
      <c r="B22" s="15">
        <f>IF(AND(COUNTA('Paramètres'!$D$2:$D$3)=2,COUNTA('Paramètres'!$E$2:$E$5)=4,COUNTA('Paramètres'!$F$2:$F$7)=6,COUNTA('Paramètres'!$G$2:$G$21)=20,COUNTA('Paramètres'!$H$2:$H$21)=20),"OK","À vérifier")</f>
        <v/>
      </c>
      <c r="C22" s="7" t="inlineStr">
        <is>
          <t>Nature, priorité, statut, zone et lot</t>
        </is>
      </c>
    </row>
    <row r="23" ht="31" customHeight="1">
      <c r="A23" s="9" t="inlineStr">
        <is>
          <t>Formats et indicateurs</t>
        </is>
      </c>
      <c r="B23" s="16" t="inlineStr">
        <is>
          <t>OK à la création</t>
        </is>
      </c>
      <c r="C23" s="9" t="inlineStr">
        <is>
          <t>Dates, taux, délais et cinq indicateurs contrôlés</t>
        </is>
      </c>
    </row>
    <row r="24" ht="31" customHeight="1">
      <c r="A24" s="7" t="inlineStr">
        <is>
          <t>Liens externes et macros</t>
        </is>
      </c>
      <c r="B24" s="15" t="inlineStr">
        <is>
          <t>Absents à la création</t>
        </is>
      </c>
      <c r="C24" s="7" t="inlineStr">
        <is>
          <t>Classeur autonome sans macro</t>
        </is>
      </c>
    </row>
    <row r="25"/>
    <row r="26" ht="72" customHeight="1">
      <c r="A26" s="17" t="inlineStr">
        <is>
          <t>Usage interne : ce registre aide à organiser les relances et les prochaines actions. Il ne remplace ni le planning général, ni un document officiel, ni une analyse technique, juridique ou réglementaire.</t>
        </is>
      </c>
    </row>
  </sheetData>
  <mergeCells count="1">
    <mergeCell ref="A1:H1"/>
  </mergeCells>
  <conditionalFormatting sqref="B6">
    <cfRule type="expression" priority="1" dxfId="0" stopIfTrue="0">
      <formula>B6&gt;0</formula>
    </cfRule>
  </conditionalFormatting>
  <conditionalFormatting sqref="B7">
    <cfRule type="expression" priority="2" dxfId="1" stopIfTrue="0">
      <formula>B7&gt;0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R20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2" customWidth="1" min="3" max="3"/>
    <col width="19" customWidth="1" min="4" max="4"/>
    <col width="25" customWidth="1" min="5" max="5"/>
    <col width="35" customWidth="1" min="6" max="6"/>
    <col width="34" customWidth="1" min="7" max="7"/>
    <col width="13" customWidth="1" min="8" max="8"/>
    <col width="25" customWidth="1" min="9" max="9"/>
    <col width="14" customWidth="1" min="10" max="10"/>
    <col width="15" customWidth="1" min="11" max="11"/>
    <col width="34" customWidth="1" min="12" max="12"/>
    <col width="18" customWidth="1" min="13" max="13"/>
    <col width="16" customWidth="1" min="14" max="14"/>
    <col width="31" customWidth="1" min="15" max="15"/>
    <col width="18" customWidth="1" min="16" max="16"/>
    <col width="23" customWidth="1" min="17" max="17"/>
    <col width="20" customWidth="1" min="18" max="18"/>
  </cols>
  <sheetData>
    <row r="1" ht="44" customHeight="1">
      <c r="A1" s="18" t="inlineStr">
        <is>
          <t>Identifiant</t>
        </is>
      </c>
      <c r="B1" s="18" t="inlineStr">
        <is>
          <t>Date de signalement</t>
        </is>
      </c>
      <c r="C1" s="18" t="inlineStr">
        <is>
          <t>Nature</t>
        </is>
      </c>
      <c r="D1" s="18" t="inlineStr">
        <is>
          <t>Zone</t>
        </is>
      </c>
      <c r="E1" s="18" t="inlineStr">
        <is>
          <t>Lot</t>
        </is>
      </c>
      <c r="F1" s="18" t="inlineStr">
        <is>
          <t>Contrainte ou obstacle</t>
        </is>
      </c>
      <c r="G1" s="18" t="inlineStr">
        <is>
          <t>Conséquence opérationnelle</t>
        </is>
      </c>
      <c r="H1" s="18" t="inlineStr">
        <is>
          <t>Priorité</t>
        </is>
      </c>
      <c r="I1" s="18" t="inlineStr">
        <is>
          <t>Responsable de l’action</t>
        </is>
      </c>
      <c r="J1" s="18" t="inlineStr">
        <is>
          <t>Date cible</t>
        </is>
      </c>
      <c r="K1" s="18" t="inlineStr">
        <is>
          <t>Statut</t>
        </is>
      </c>
      <c r="L1" s="18" t="inlineStr">
        <is>
          <t>Prochaine action</t>
        </is>
      </c>
      <c r="M1" s="18" t="inlineStr">
        <is>
          <t>Date de dernière mise à jour</t>
        </is>
      </c>
      <c r="N1" s="18" t="inlineStr">
        <is>
          <t>Date de résolution</t>
        </is>
      </c>
      <c r="O1" s="18" t="inlineStr">
        <is>
          <t>Mode de résolution</t>
        </is>
      </c>
      <c r="P1" s="6" t="inlineStr">
        <is>
          <t>Jours avant échéance</t>
        </is>
      </c>
      <c r="Q1" s="6" t="inlineStr">
        <is>
          <t>Alerte</t>
        </is>
      </c>
      <c r="R1" s="6" t="inlineStr">
        <is>
          <t>Délai de résolution (j)</t>
        </is>
      </c>
    </row>
    <row r="2" ht="42" customHeight="1">
      <c r="A2" s="19" t="inlineStr">
        <is>
          <t>DEMO-001</t>
        </is>
      </c>
      <c r="B2" s="31" t="n">
        <v>46266</v>
      </c>
      <c r="C2" s="19" t="inlineStr">
        <is>
          <t>Blocage immédiat</t>
        </is>
      </c>
      <c r="D2" s="19" t="inlineStr">
        <is>
          <t>Zone A</t>
        </is>
      </c>
      <c r="E2" s="19" t="inlineStr">
        <is>
          <t>Installation de chantier fictive</t>
        </is>
      </c>
      <c r="F2" s="19" t="inlineStr">
        <is>
          <t>Accès provisoire encombré</t>
        </is>
      </c>
      <c r="G2" s="19" t="inlineStr">
        <is>
          <t>Accès des engins interrompu dans la zone fictive</t>
        </is>
      </c>
      <c r="H2" s="21" t="inlineStr">
        <is>
          <t>Critique</t>
        </is>
      </c>
      <c r="I2" s="19" t="inlineStr">
        <is>
          <t>Équipe fictive Alpha</t>
        </is>
      </c>
      <c r="J2" s="31" t="n">
        <v>46267</v>
      </c>
      <c r="K2" s="21" t="inlineStr">
        <is>
          <t>En cours</t>
        </is>
      </c>
      <c r="L2" s="19" t="inlineStr">
        <is>
          <t>Libérer le passage et confirmer la remise en accès</t>
        </is>
      </c>
      <c r="M2" s="31" t="n">
        <v>46271</v>
      </c>
      <c r="N2" s="31" t="n"/>
      <c r="O2" s="19" t="n"/>
      <c r="P2" s="22">
        <f>IF(OR($A2="",$J2="",$K2="Levée",$K2="Abandonnée"),"",$J2-'Paramètres'!$B$2)</f>
        <v/>
      </c>
      <c r="Q2" s="23">
        <f>IF($A2="","",IF(OR($K2="Levée",$K2="Abandonnée"),"Clôturée",IF($J2="","Date cible manquante",IF($J2&lt;'Paramètres'!$B$2,"Échue",IF($J2-'Paramètres'!$B$2&lt;='Paramètres'!$B$3,"À traiter sous délai",IF($H2="Critique","Critique active","À surveiller"))))))</f>
        <v/>
      </c>
      <c r="R2" s="22">
        <f>IF(OR($A2="",$B2="",$N2=""),"",$N2-$B2)</f>
        <v/>
      </c>
    </row>
    <row r="3" ht="42" customHeight="1">
      <c r="A3" s="19" t="inlineStr">
        <is>
          <t>DEMO-002</t>
        </is>
      </c>
      <c r="B3" s="31" t="n">
        <v>46267</v>
      </c>
      <c r="C3" s="19" t="inlineStr">
        <is>
          <t>Contrainte à lever</t>
        </is>
      </c>
      <c r="D3" s="19" t="inlineStr">
        <is>
          <t>Niveau 1</t>
        </is>
      </c>
      <c r="E3" s="19" t="inlineStr">
        <is>
          <t>Gros œuvre fictif</t>
        </is>
      </c>
      <c r="F3" s="19" t="inlineStr">
        <is>
          <t>Plan de réservation attendu</t>
        </is>
      </c>
      <c r="G3" s="19" t="inlineStr">
        <is>
          <t>Percements préparatoires différés</t>
        </is>
      </c>
      <c r="H3" s="21" t="inlineStr">
        <is>
          <t>Haute</t>
        </is>
      </c>
      <c r="I3" s="19" t="inlineStr">
        <is>
          <t>Bureau fictif Delta</t>
        </is>
      </c>
      <c r="J3" s="31" t="n">
        <v>46275</v>
      </c>
      <c r="K3" s="21" t="inlineStr">
        <is>
          <t>En attente</t>
        </is>
      </c>
      <c r="L3" s="19" t="inlineStr">
        <is>
          <t>Relancer le bureau fictif Delta et obtenir une date d’envoi</t>
        </is>
      </c>
      <c r="M3" s="31" t="n">
        <v>46269</v>
      </c>
      <c r="N3" s="31" t="n"/>
      <c r="O3" s="19" t="n"/>
      <c r="P3" s="24">
        <f>IF(OR($A3="",$J3="",$K3="Levée",$K3="Abandonnée"),"",$J3-'Paramètres'!$B$2)</f>
        <v/>
      </c>
      <c r="Q3" s="25">
        <f>IF($A3="","",IF(OR($K3="Levée",$K3="Abandonnée"),"Clôturée",IF($J3="","Date cible manquante",IF($J3&lt;'Paramètres'!$B$2,"Échue",IF($J3-'Paramètres'!$B$2&lt;='Paramètres'!$B$3,"À traiter sous délai",IF($H3="Critique","Critique active","À surveiller"))))))</f>
        <v/>
      </c>
      <c r="R3" s="24">
        <f>IF(OR($A3="",$B3="",$N3=""),"",$N3-$B3)</f>
        <v/>
      </c>
    </row>
    <row r="4" ht="42" customHeight="1">
      <c r="A4" s="19" t="inlineStr">
        <is>
          <t>DEMO-003</t>
        </is>
      </c>
      <c r="B4" s="31" t="n">
        <v>46259</v>
      </c>
      <c r="C4" s="19" t="inlineStr">
        <is>
          <t>Blocage immédiat</t>
        </is>
      </c>
      <c r="D4" s="19" t="inlineStr">
        <is>
          <t>Façade Est</t>
        </is>
      </c>
      <c r="E4" s="19" t="inlineStr">
        <is>
          <t>Façade fictive</t>
        </is>
      </c>
      <c r="F4" s="19" t="inlineStr">
        <is>
          <t>Livraison non déchargée</t>
        </is>
      </c>
      <c r="G4" s="19" t="inlineStr">
        <is>
          <t>Pose de façade temporairement suspendue</t>
        </is>
      </c>
      <c r="H4" s="21" t="inlineStr">
        <is>
          <t>Haute</t>
        </is>
      </c>
      <c r="I4" s="19" t="inlineStr">
        <is>
          <t>Logistique fictive</t>
        </is>
      </c>
      <c r="J4" s="31" t="n">
        <v>46269</v>
      </c>
      <c r="K4" s="21" t="inlineStr">
        <is>
          <t>Levée</t>
        </is>
      </c>
      <c r="L4" s="19" t="inlineStr">
        <is>
          <t>Archiver la confirmation de libération de la zone</t>
        </is>
      </c>
      <c r="M4" s="31" t="n">
        <v>46269</v>
      </c>
      <c r="N4" s="31" t="n">
        <v>46269</v>
      </c>
      <c r="O4" s="19" t="inlineStr">
        <is>
          <t>Livraison replanifiée et zone fictive libérée</t>
        </is>
      </c>
      <c r="P4" s="22">
        <f>IF(OR($A4="",$J4="",$K4="Levée",$K4="Abandonnée"),"",$J4-'Paramètres'!$B$2)</f>
        <v/>
      </c>
      <c r="Q4" s="23">
        <f>IF($A4="","",IF(OR($K4="Levée",$K4="Abandonnée"),"Clôturée",IF($J4="","Date cible manquante",IF($J4&lt;'Paramètres'!$B$2,"Échue",IF($J4-'Paramètres'!$B$2&lt;='Paramètres'!$B$3,"À traiter sous délai",IF($H4="Critique","Critique active","À surveiller"))))))</f>
        <v/>
      </c>
      <c r="R4" s="22">
        <f>IF(OR($A4="",$B4="",$N4=""),"",$N4-$B4)</f>
        <v/>
      </c>
    </row>
    <row r="5" ht="42" customHeight="1">
      <c r="A5" s="19" t="inlineStr">
        <is>
          <t>DEMO-004</t>
        </is>
      </c>
      <c r="B5" s="31" t="n">
        <v>46270</v>
      </c>
      <c r="C5" s="19" t="inlineStr">
        <is>
          <t>Contrainte à lever</t>
        </is>
      </c>
      <c r="D5" s="19" t="inlineStr">
        <is>
          <t>Toiture</t>
        </is>
      </c>
      <c r="E5" s="19" t="inlineStr">
        <is>
          <t>Étanchéité fictive</t>
        </is>
      </c>
      <c r="F5" s="19" t="inlineStr">
        <is>
          <t>Choix de finition absent</t>
        </is>
      </c>
      <c r="G5" s="19" t="inlineStr">
        <is>
          <t>Commande de finition maintenue en attente</t>
        </is>
      </c>
      <c r="H5" s="21" t="inlineStr">
        <is>
          <t>Moyenne</t>
        </is>
      </c>
      <c r="I5" s="19" t="inlineStr">
        <is>
          <t>Maîtrise fictive</t>
        </is>
      </c>
      <c r="J5" s="31" t="n">
        <v>46280</v>
      </c>
      <c r="K5" s="21" t="inlineStr">
        <is>
          <t>Ouverte</t>
        </is>
      </c>
      <c r="L5" s="19" t="inlineStr">
        <is>
          <t>Présenter les options fictives lors du prochain point</t>
        </is>
      </c>
      <c r="M5" s="31" t="n">
        <v>46270</v>
      </c>
      <c r="N5" s="31" t="n"/>
      <c r="O5" s="19" t="n"/>
      <c r="P5" s="24">
        <f>IF(OR($A5="",$J5="",$K5="Levée",$K5="Abandonnée"),"",$J5-'Paramètres'!$B$2)</f>
        <v/>
      </c>
      <c r="Q5" s="25">
        <f>IF($A5="","",IF(OR($K5="Levée",$K5="Abandonnée"),"Clôturée",IF($J5="","Date cible manquante",IF($J5&lt;'Paramètres'!$B$2,"Échue",IF($J5-'Paramètres'!$B$2&lt;='Paramètres'!$B$3,"À traiter sous délai",IF($H5="Critique","Critique active","À surveiller"))))))</f>
        <v/>
      </c>
      <c r="R5" s="24">
        <f>IF(OR($A5="",$B5="",$N5=""),"",$N5-$B5)</f>
        <v/>
      </c>
    </row>
    <row r="6" ht="42" customHeight="1">
      <c r="A6" s="19" t="inlineStr">
        <is>
          <t>DEMO-005</t>
        </is>
      </c>
      <c r="B6" s="31" t="n">
        <v>46271</v>
      </c>
      <c r="C6" s="19" t="inlineStr">
        <is>
          <t>Blocage immédiat</t>
        </is>
      </c>
      <c r="D6" s="19" t="inlineStr">
        <is>
          <t>Sous-sol</t>
        </is>
      </c>
      <c r="E6" s="19" t="inlineStr">
        <is>
          <t>Voirie fictive</t>
        </is>
      </c>
      <c r="F6" s="19" t="inlineStr">
        <is>
          <t>Circulation locale impossible</t>
        </is>
      </c>
      <c r="G6" s="19" t="inlineStr">
        <is>
          <t>Acheminement du matériel suspendu au sous-sol</t>
        </is>
      </c>
      <c r="H6" s="21" t="inlineStr">
        <is>
          <t>Critique</t>
        </is>
      </c>
      <c r="I6" s="19" t="inlineStr">
        <is>
          <t>Équipe fictive Bravo</t>
        </is>
      </c>
      <c r="J6" s="31" t="n">
        <v>46272</v>
      </c>
      <c r="K6" s="21" t="inlineStr">
        <is>
          <t>En cours</t>
        </is>
      </c>
      <c r="L6" s="19" t="inlineStr">
        <is>
          <t>Dégager le cheminement provisoire et vérifier l’accès</t>
        </is>
      </c>
      <c r="M6" s="31" t="n">
        <v>46272</v>
      </c>
      <c r="N6" s="31" t="n"/>
      <c r="O6" s="19" t="n"/>
      <c r="P6" s="22">
        <f>IF(OR($A6="",$J6="",$K6="Levée",$K6="Abandonnée"),"",$J6-'Paramètres'!$B$2)</f>
        <v/>
      </c>
      <c r="Q6" s="23">
        <f>IF($A6="","",IF(OR($K6="Levée",$K6="Abandonnée"),"Clôturée",IF($J6="","Date cible manquante",IF($J6&lt;'Paramètres'!$B$2,"Échue",IF($J6-'Paramètres'!$B$2&lt;='Paramètres'!$B$3,"À traiter sous délai",IF($H6="Critique","Critique active","À surveiller"))))))</f>
        <v/>
      </c>
      <c r="R6" s="22">
        <f>IF(OR($A6="",$B6="",$N6=""),"",$N6-$B6)</f>
        <v/>
      </c>
    </row>
    <row r="7" ht="42" customHeight="1">
      <c r="A7" s="19" t="inlineStr">
        <is>
          <t>DEMO-006</t>
        </is>
      </c>
      <c r="B7" s="31" t="n">
        <v>46254</v>
      </c>
      <c r="C7" s="19" t="inlineStr">
        <is>
          <t>Contrainte à lever</t>
        </is>
      </c>
      <c r="D7" s="19" t="inlineStr">
        <is>
          <t>Hall</t>
        </is>
      </c>
      <c r="E7" s="19" t="inlineStr">
        <is>
          <t>Finitions fictives</t>
        </is>
      </c>
      <c r="F7" s="19" t="inlineStr">
        <is>
          <t>Échantillon à valider</t>
        </is>
      </c>
      <c r="G7" s="19" t="inlineStr">
        <is>
          <t>Choix de finition initialement différé</t>
        </is>
      </c>
      <c r="H7" s="21" t="inlineStr">
        <is>
          <t>Faible</t>
        </is>
      </c>
      <c r="I7" s="19" t="inlineStr">
        <is>
          <t>Fournisseur fictif</t>
        </is>
      </c>
      <c r="J7" s="31" t="n">
        <v>46277</v>
      </c>
      <c r="K7" s="21" t="inlineStr">
        <is>
          <t>Abandonnée</t>
        </is>
      </c>
      <c r="L7" s="19" t="inlineStr">
        <is>
          <t>Conserver la décision interne fictive dans le dossier de suivi</t>
        </is>
      </c>
      <c r="M7" s="31" t="n">
        <v>46266</v>
      </c>
      <c r="N7" s="31" t="n"/>
      <c r="O7" s="19" t="inlineStr">
        <is>
          <t>Point abandonné après arbitrage interne fictif</t>
        </is>
      </c>
      <c r="P7" s="24">
        <f>IF(OR($A7="",$J7="",$K7="Levée",$K7="Abandonnée"),"",$J7-'Paramètres'!$B$2)</f>
        <v/>
      </c>
      <c r="Q7" s="25">
        <f>IF($A7="","",IF(OR($K7="Levée",$K7="Abandonnée"),"Clôturée",IF($J7="","Date cible manquante",IF($J7&lt;'Paramètres'!$B$2,"Échue",IF($J7-'Paramètres'!$B$2&lt;='Paramètres'!$B$3,"À traiter sous délai",IF($H7="Critique","Critique active","À surveiller"))))))</f>
        <v/>
      </c>
      <c r="R7" s="24">
        <f>IF(OR($A7="",$B7="",$N7=""),"",$N7-$B7)</f>
        <v/>
      </c>
    </row>
    <row r="8" ht="42" customHeight="1">
      <c r="A8" s="19" t="inlineStr">
        <is>
          <t>DEMO-007</t>
        </is>
      </c>
      <c r="B8" s="31" t="n">
        <v>46268</v>
      </c>
      <c r="C8" s="19" t="inlineStr">
        <is>
          <t>Blocage immédiat</t>
        </is>
      </c>
      <c r="D8" s="19" t="inlineStr">
        <is>
          <t>Zone B</t>
        </is>
      </c>
      <c r="E8" s="19" t="inlineStr">
        <is>
          <t>CVC fictif</t>
        </is>
      </c>
      <c r="F8" s="19" t="inlineStr">
        <is>
          <t>Matériel indisponible</t>
        </is>
      </c>
      <c r="G8" s="19" t="inlineStr">
        <is>
          <t>Intervention du lot fictif CVC décalée</t>
        </is>
      </c>
      <c r="H8" s="21" t="inlineStr">
        <is>
          <t>Haute</t>
        </is>
      </c>
      <c r="I8" s="19" t="inlineStr">
        <is>
          <t>Lot fictif CVC</t>
        </is>
      </c>
      <c r="J8" s="31" t="n">
        <v>46273</v>
      </c>
      <c r="K8" s="21" t="inlineStr">
        <is>
          <t>Ouverte</t>
        </is>
      </c>
      <c r="L8" s="19" t="inlineStr">
        <is>
          <t>Confirmer une nouvelle date de mise à disposition</t>
        </is>
      </c>
      <c r="M8" s="31" t="n">
        <v>46270</v>
      </c>
      <c r="N8" s="31" t="n"/>
      <c r="O8" s="19" t="n"/>
      <c r="P8" s="22">
        <f>IF(OR($A8="",$J8="",$K8="Levée",$K8="Abandonnée"),"",$J8-'Paramètres'!$B$2)</f>
        <v/>
      </c>
      <c r="Q8" s="23">
        <f>IF($A8="","",IF(OR($K8="Levée",$K8="Abandonnée"),"Clôturée",IF($J8="","Date cible manquante",IF($J8&lt;'Paramètres'!$B$2,"Échue",IF($J8-'Paramètres'!$B$2&lt;='Paramètres'!$B$3,"À traiter sous délai",IF($H8="Critique","Critique active","À surveiller"))))))</f>
        <v/>
      </c>
      <c r="R8" s="22">
        <f>IF(OR($A8="",$B8="",$N8=""),"",$N8-$B8)</f>
        <v/>
      </c>
    </row>
    <row r="9" ht="42" customHeight="1">
      <c r="A9" s="19" t="inlineStr">
        <is>
          <t>DEMO-008</t>
        </is>
      </c>
      <c r="B9" s="31" t="n">
        <v>46266</v>
      </c>
      <c r="C9" s="19" t="inlineStr">
        <is>
          <t>Contrainte à lever</t>
        </is>
      </c>
      <c r="D9" s="19" t="inlineStr">
        <is>
          <t>Niveau 2</t>
        </is>
      </c>
      <c r="E9" s="19" t="inlineStr">
        <is>
          <t>Coordination fictive</t>
        </is>
      </c>
      <c r="F9" s="19" t="inlineStr">
        <is>
          <t>Coordination de passage</t>
        </is>
      </c>
      <c r="G9" s="19" t="inlineStr">
        <is>
          <t>Ordre des interventions restant à clarifier</t>
        </is>
      </c>
      <c r="H9" s="21" t="inlineStr">
        <is>
          <t>Moyenne</t>
        </is>
      </c>
      <c r="I9" s="19" t="inlineStr">
        <is>
          <t>Coordination fictive</t>
        </is>
      </c>
      <c r="J9" s="31" t="n"/>
      <c r="K9" s="21" t="inlineStr">
        <is>
          <t>À qualifier</t>
        </is>
      </c>
      <c r="L9" s="19" t="inlineStr">
        <is>
          <t>Définir le besoin, le pilote et une date cible</t>
        </is>
      </c>
      <c r="M9" s="31" t="n">
        <v>46268</v>
      </c>
      <c r="N9" s="31" t="n"/>
      <c r="O9" s="19" t="n"/>
      <c r="P9" s="24">
        <f>IF(OR($A9="",$J9="",$K9="Levée",$K9="Abandonnée"),"",$J9-'Paramètres'!$B$2)</f>
        <v/>
      </c>
      <c r="Q9" s="25">
        <f>IF($A9="","",IF(OR($K9="Levée",$K9="Abandonnée"),"Clôturée",IF($J9="","Date cible manquante",IF($J9&lt;'Paramètres'!$B$2,"Échue",IF($J9-'Paramètres'!$B$2&lt;='Paramètres'!$B$3,"À traiter sous délai",IF($H9="Critique","Critique active","À surveiller"))))))</f>
        <v/>
      </c>
      <c r="R9" s="24">
        <f>IF(OR($A9="",$B9="",$N9=""),"",$N9-$B9)</f>
        <v/>
      </c>
    </row>
    <row r="10" ht="42" customHeight="1">
      <c r="A10" s="19" t="inlineStr">
        <is>
          <t>DEMO-009</t>
        </is>
      </c>
      <c r="B10" s="31" t="n">
        <v>46262</v>
      </c>
      <c r="C10" s="19" t="inlineStr">
        <is>
          <t>Blocage immédiat</t>
        </is>
      </c>
      <c r="D10" s="19" t="inlineStr">
        <is>
          <t>Cour</t>
        </is>
      </c>
      <c r="E10" s="19" t="inlineStr">
        <is>
          <t>Logistique fictive</t>
        </is>
      </c>
      <c r="F10" s="19" t="inlineStr">
        <is>
          <t>Stockage à déplacer</t>
        </is>
      </c>
      <c r="G10" s="19" t="inlineStr">
        <is>
          <t>Aire de livraison fictive partiellement inaccessible</t>
        </is>
      </c>
      <c r="H10" s="21" t="inlineStr">
        <is>
          <t>Haute</t>
        </is>
      </c>
      <c r="I10" s="19" t="inlineStr">
        <is>
          <t>Logistique fictive</t>
        </is>
      </c>
      <c r="J10" s="31" t="n">
        <v>46270</v>
      </c>
      <c r="K10" s="21" t="inlineStr">
        <is>
          <t>Levée</t>
        </is>
      </c>
      <c r="L10" s="19" t="inlineStr">
        <is>
          <t>Maintenir le balisage de la nouvelle aire fictive</t>
        </is>
      </c>
      <c r="M10" s="31" t="n">
        <v>46270</v>
      </c>
      <c r="N10" s="31" t="n">
        <v>46270</v>
      </c>
      <c r="O10" s="19" t="inlineStr">
        <is>
          <t>Stock déplacé vers une aire fictive disponible</t>
        </is>
      </c>
      <c r="P10" s="22">
        <f>IF(OR($A10="",$J10="",$K10="Levée",$K10="Abandonnée"),"",$J10-'Paramètres'!$B$2)</f>
        <v/>
      </c>
      <c r="Q10" s="23">
        <f>IF($A10="","",IF(OR($K10="Levée",$K10="Abandonnée"),"Clôturée",IF($J10="","Date cible manquante",IF($J10&lt;'Paramètres'!$B$2,"Échue",IF($J10-'Paramètres'!$B$2&lt;='Paramètres'!$B$3,"À traiter sous délai",IF($H10="Critique","Critique active","À surveiller"))))))</f>
        <v/>
      </c>
      <c r="R10" s="22">
        <f>IF(OR($A10="",$B10="",$N10=""),"",$N10-$B10)</f>
        <v/>
      </c>
    </row>
    <row r="11" ht="42" customHeight="1">
      <c r="A11" s="19" t="inlineStr">
        <is>
          <t>DEMO-010</t>
        </is>
      </c>
      <c r="B11" s="31" t="n">
        <v>46272</v>
      </c>
      <c r="C11" s="19" t="inlineStr">
        <is>
          <t>Contrainte à lever</t>
        </is>
      </c>
      <c r="D11" s="19" t="inlineStr">
        <is>
          <t>Escalier</t>
        </is>
      </c>
      <c r="E11" s="19" t="inlineStr">
        <is>
          <t>Métallerie fictive</t>
        </is>
      </c>
      <c r="F11" s="19" t="inlineStr">
        <is>
          <t>Séquence d’intervention à confirmer</t>
        </is>
      </c>
      <c r="G11" s="19" t="inlineStr">
        <is>
          <t>Enchaînement des équipes fictives non stabilisé</t>
        </is>
      </c>
      <c r="H11" s="21" t="inlineStr">
        <is>
          <t>Moyenne</t>
        </is>
      </c>
      <c r="I11" s="19" t="inlineStr">
        <is>
          <t>Équipe fictive Gamma</t>
        </is>
      </c>
      <c r="J11" s="31" t="n">
        <v>46283</v>
      </c>
      <c r="K11" s="21" t="inlineStr">
        <is>
          <t>Ouverte</t>
        </is>
      </c>
      <c r="L11" s="19" t="inlineStr">
        <is>
          <t>Organiser un point de séquencement avec les équipes fictives</t>
        </is>
      </c>
      <c r="M11" s="31" t="n">
        <v>46272</v>
      </c>
      <c r="N11" s="31" t="n"/>
      <c r="O11" s="19" t="n"/>
      <c r="P11" s="24">
        <f>IF(OR($A11="",$J11="",$K11="Levée",$K11="Abandonnée"),"",$J11-'Paramètres'!$B$2)</f>
        <v/>
      </c>
      <c r="Q11" s="25">
        <f>IF($A11="","",IF(OR($K11="Levée",$K11="Abandonnée"),"Clôturée",IF($J11="","Date cible manquante",IF($J11&lt;'Paramètres'!$B$2,"Échue",IF($J11-'Paramètres'!$B$2&lt;='Paramètres'!$B$3,"À traiter sous délai",IF($H11="Critique","Critique active","À surveiller"))))))</f>
        <v/>
      </c>
      <c r="R11" s="24">
        <f>IF(OR($A11="",$B11="",$N11=""),"",$N11-$B11)</f>
        <v/>
      </c>
    </row>
    <row r="12" ht="30" customHeight="1">
      <c r="A12" s="19" t="n"/>
      <c r="B12" s="31" t="n"/>
      <c r="C12" s="19" t="n"/>
      <c r="D12" s="19" t="n"/>
      <c r="E12" s="19" t="n"/>
      <c r="F12" s="19" t="n"/>
      <c r="G12" s="19" t="n"/>
      <c r="H12" s="21" t="n"/>
      <c r="I12" s="19" t="n"/>
      <c r="J12" s="31" t="n"/>
      <c r="K12" s="21" t="n"/>
      <c r="L12" s="19" t="n"/>
      <c r="M12" s="31" t="n"/>
      <c r="N12" s="31" t="n"/>
      <c r="O12" s="19" t="n"/>
      <c r="P12" s="22">
        <f>IF(OR($A12="",$J12="",$K12="Levée",$K12="Abandonnée"),"",$J12-'Paramètres'!$B$2)</f>
        <v/>
      </c>
      <c r="Q12" s="23">
        <f>IF($A12="","",IF(OR($K12="Levée",$K12="Abandonnée"),"Clôturée",IF($J12="","Date cible manquante",IF($J12&lt;'Paramètres'!$B$2,"Échue",IF($J12-'Paramètres'!$B$2&lt;='Paramètres'!$B$3,"À traiter sous délai",IF($H12="Critique","Critique active","À surveiller"))))))</f>
        <v/>
      </c>
      <c r="R12" s="22">
        <f>IF(OR($A12="",$B12="",$N12=""),"",$N12-$B12)</f>
        <v/>
      </c>
    </row>
    <row r="13" ht="30" customHeight="1">
      <c r="A13" s="19" t="n"/>
      <c r="B13" s="31" t="n"/>
      <c r="C13" s="19" t="n"/>
      <c r="D13" s="19" t="n"/>
      <c r="E13" s="19" t="n"/>
      <c r="F13" s="19" t="n"/>
      <c r="G13" s="19" t="n"/>
      <c r="H13" s="21" t="n"/>
      <c r="I13" s="19" t="n"/>
      <c r="J13" s="31" t="n"/>
      <c r="K13" s="21" t="n"/>
      <c r="L13" s="19" t="n"/>
      <c r="M13" s="31" t="n"/>
      <c r="N13" s="31" t="n"/>
      <c r="O13" s="19" t="n"/>
      <c r="P13" s="24">
        <f>IF(OR($A13="",$J13="",$K13="Levée",$K13="Abandonnée"),"",$J13-'Paramètres'!$B$2)</f>
        <v/>
      </c>
      <c r="Q13" s="25">
        <f>IF($A13="","",IF(OR($K13="Levée",$K13="Abandonnée"),"Clôturée",IF($J13="","Date cible manquante",IF($J13&lt;'Paramètres'!$B$2,"Échue",IF($J13-'Paramètres'!$B$2&lt;='Paramètres'!$B$3,"À traiter sous délai",IF($H13="Critique","Critique active","À surveiller"))))))</f>
        <v/>
      </c>
      <c r="R13" s="24">
        <f>IF(OR($A13="",$B13="",$N13=""),"",$N13-$B13)</f>
        <v/>
      </c>
    </row>
    <row r="14" ht="30" customHeight="1">
      <c r="A14" s="19" t="n"/>
      <c r="B14" s="31" t="n"/>
      <c r="C14" s="19" t="n"/>
      <c r="D14" s="19" t="n"/>
      <c r="E14" s="19" t="n"/>
      <c r="F14" s="19" t="n"/>
      <c r="G14" s="19" t="n"/>
      <c r="H14" s="21" t="n"/>
      <c r="I14" s="19" t="n"/>
      <c r="J14" s="31" t="n"/>
      <c r="K14" s="21" t="n"/>
      <c r="L14" s="19" t="n"/>
      <c r="M14" s="31" t="n"/>
      <c r="N14" s="31" t="n"/>
      <c r="O14" s="19" t="n"/>
      <c r="P14" s="22">
        <f>IF(OR($A14="",$J14="",$K14="Levée",$K14="Abandonnée"),"",$J14-'Paramètres'!$B$2)</f>
        <v/>
      </c>
      <c r="Q14" s="23">
        <f>IF($A14="","",IF(OR($K14="Levée",$K14="Abandonnée"),"Clôturée",IF($J14="","Date cible manquante",IF($J14&lt;'Paramètres'!$B$2,"Échue",IF($J14-'Paramètres'!$B$2&lt;='Paramètres'!$B$3,"À traiter sous délai",IF($H14="Critique","Critique active","À surveiller"))))))</f>
        <v/>
      </c>
      <c r="R14" s="22">
        <f>IF(OR($A14="",$B14="",$N14=""),"",$N14-$B14)</f>
        <v/>
      </c>
    </row>
    <row r="15" ht="30" customHeight="1">
      <c r="A15" s="19" t="n"/>
      <c r="B15" s="31" t="n"/>
      <c r="C15" s="19" t="n"/>
      <c r="D15" s="19" t="n"/>
      <c r="E15" s="19" t="n"/>
      <c r="F15" s="19" t="n"/>
      <c r="G15" s="19" t="n"/>
      <c r="H15" s="21" t="n"/>
      <c r="I15" s="19" t="n"/>
      <c r="J15" s="31" t="n"/>
      <c r="K15" s="21" t="n"/>
      <c r="L15" s="19" t="n"/>
      <c r="M15" s="31" t="n"/>
      <c r="N15" s="31" t="n"/>
      <c r="O15" s="19" t="n"/>
      <c r="P15" s="24">
        <f>IF(OR($A15="",$J15="",$K15="Levée",$K15="Abandonnée"),"",$J15-'Paramètres'!$B$2)</f>
        <v/>
      </c>
      <c r="Q15" s="25">
        <f>IF($A15="","",IF(OR($K15="Levée",$K15="Abandonnée"),"Clôturée",IF($J15="","Date cible manquante",IF($J15&lt;'Paramètres'!$B$2,"Échue",IF($J15-'Paramètres'!$B$2&lt;='Paramètres'!$B$3,"À traiter sous délai",IF($H15="Critique","Critique active","À surveiller"))))))</f>
        <v/>
      </c>
      <c r="R15" s="24">
        <f>IF(OR($A15="",$B15="",$N15=""),"",$N15-$B15)</f>
        <v/>
      </c>
    </row>
    <row r="16" ht="30" customHeight="1">
      <c r="A16" s="19" t="n"/>
      <c r="B16" s="31" t="n"/>
      <c r="C16" s="19" t="n"/>
      <c r="D16" s="19" t="n"/>
      <c r="E16" s="19" t="n"/>
      <c r="F16" s="19" t="n"/>
      <c r="G16" s="19" t="n"/>
      <c r="H16" s="21" t="n"/>
      <c r="I16" s="19" t="n"/>
      <c r="J16" s="31" t="n"/>
      <c r="K16" s="21" t="n"/>
      <c r="L16" s="19" t="n"/>
      <c r="M16" s="31" t="n"/>
      <c r="N16" s="31" t="n"/>
      <c r="O16" s="19" t="n"/>
      <c r="P16" s="22">
        <f>IF(OR($A16="",$J16="",$K16="Levée",$K16="Abandonnée"),"",$J16-'Paramètres'!$B$2)</f>
        <v/>
      </c>
      <c r="Q16" s="23">
        <f>IF($A16="","",IF(OR($K16="Levée",$K16="Abandonnée"),"Clôturée",IF($J16="","Date cible manquante",IF($J16&lt;'Paramètres'!$B$2,"Échue",IF($J16-'Paramètres'!$B$2&lt;='Paramètres'!$B$3,"À traiter sous délai",IF($H16="Critique","Critique active","À surveiller"))))))</f>
        <v/>
      </c>
      <c r="R16" s="22">
        <f>IF(OR($A16="",$B16="",$N16=""),"",$N16-$B16)</f>
        <v/>
      </c>
    </row>
    <row r="17" ht="30" customHeight="1">
      <c r="A17" s="19" t="n"/>
      <c r="B17" s="31" t="n"/>
      <c r="C17" s="19" t="n"/>
      <c r="D17" s="19" t="n"/>
      <c r="E17" s="19" t="n"/>
      <c r="F17" s="19" t="n"/>
      <c r="G17" s="19" t="n"/>
      <c r="H17" s="21" t="n"/>
      <c r="I17" s="19" t="n"/>
      <c r="J17" s="31" t="n"/>
      <c r="K17" s="21" t="n"/>
      <c r="L17" s="19" t="n"/>
      <c r="M17" s="31" t="n"/>
      <c r="N17" s="31" t="n"/>
      <c r="O17" s="19" t="n"/>
      <c r="P17" s="24">
        <f>IF(OR($A17="",$J17="",$K17="Levée",$K17="Abandonnée"),"",$J17-'Paramètres'!$B$2)</f>
        <v/>
      </c>
      <c r="Q17" s="25">
        <f>IF($A17="","",IF(OR($K17="Levée",$K17="Abandonnée"),"Clôturée",IF($J17="","Date cible manquante",IF($J17&lt;'Paramètres'!$B$2,"Échue",IF($J17-'Paramètres'!$B$2&lt;='Paramètres'!$B$3,"À traiter sous délai",IF($H17="Critique","Critique active","À surveiller"))))))</f>
        <v/>
      </c>
      <c r="R17" s="24">
        <f>IF(OR($A17="",$B17="",$N17=""),"",$N17-$B17)</f>
        <v/>
      </c>
    </row>
    <row r="18" ht="30" customHeight="1">
      <c r="A18" s="19" t="n"/>
      <c r="B18" s="31" t="n"/>
      <c r="C18" s="19" t="n"/>
      <c r="D18" s="19" t="n"/>
      <c r="E18" s="19" t="n"/>
      <c r="F18" s="19" t="n"/>
      <c r="G18" s="19" t="n"/>
      <c r="H18" s="21" t="n"/>
      <c r="I18" s="19" t="n"/>
      <c r="J18" s="31" t="n"/>
      <c r="K18" s="21" t="n"/>
      <c r="L18" s="19" t="n"/>
      <c r="M18" s="31" t="n"/>
      <c r="N18" s="31" t="n"/>
      <c r="O18" s="19" t="n"/>
      <c r="P18" s="22">
        <f>IF(OR($A18="",$J18="",$K18="Levée",$K18="Abandonnée"),"",$J18-'Paramètres'!$B$2)</f>
        <v/>
      </c>
      <c r="Q18" s="23">
        <f>IF($A18="","",IF(OR($K18="Levée",$K18="Abandonnée"),"Clôturée",IF($J18="","Date cible manquante",IF($J18&lt;'Paramètres'!$B$2,"Échue",IF($J18-'Paramètres'!$B$2&lt;='Paramètres'!$B$3,"À traiter sous délai",IF($H18="Critique","Critique active","À surveiller"))))))</f>
        <v/>
      </c>
      <c r="R18" s="22">
        <f>IF(OR($A18="",$B18="",$N18=""),"",$N18-$B18)</f>
        <v/>
      </c>
    </row>
    <row r="19" ht="30" customHeight="1">
      <c r="A19" s="19" t="n"/>
      <c r="B19" s="31" t="n"/>
      <c r="C19" s="19" t="n"/>
      <c r="D19" s="19" t="n"/>
      <c r="E19" s="19" t="n"/>
      <c r="F19" s="19" t="n"/>
      <c r="G19" s="19" t="n"/>
      <c r="H19" s="21" t="n"/>
      <c r="I19" s="19" t="n"/>
      <c r="J19" s="31" t="n"/>
      <c r="K19" s="21" t="n"/>
      <c r="L19" s="19" t="n"/>
      <c r="M19" s="31" t="n"/>
      <c r="N19" s="31" t="n"/>
      <c r="O19" s="19" t="n"/>
      <c r="P19" s="24">
        <f>IF(OR($A19="",$J19="",$K19="Levée",$K19="Abandonnée"),"",$J19-'Paramètres'!$B$2)</f>
        <v/>
      </c>
      <c r="Q19" s="25">
        <f>IF($A19="","",IF(OR($K19="Levée",$K19="Abandonnée"),"Clôturée",IF($J19="","Date cible manquante",IF($J19&lt;'Paramètres'!$B$2,"Échue",IF($J19-'Paramètres'!$B$2&lt;='Paramètres'!$B$3,"À traiter sous délai",IF($H19="Critique","Critique active","À surveiller"))))))</f>
        <v/>
      </c>
      <c r="R19" s="24">
        <f>IF(OR($A19="",$B19="",$N19=""),"",$N19-$B19)</f>
        <v/>
      </c>
    </row>
    <row r="20" ht="30" customHeight="1">
      <c r="A20" s="19" t="n"/>
      <c r="B20" s="31" t="n"/>
      <c r="C20" s="19" t="n"/>
      <c r="D20" s="19" t="n"/>
      <c r="E20" s="19" t="n"/>
      <c r="F20" s="19" t="n"/>
      <c r="G20" s="19" t="n"/>
      <c r="H20" s="21" t="n"/>
      <c r="I20" s="19" t="n"/>
      <c r="J20" s="31" t="n"/>
      <c r="K20" s="21" t="n"/>
      <c r="L20" s="19" t="n"/>
      <c r="M20" s="31" t="n"/>
      <c r="N20" s="31" t="n"/>
      <c r="O20" s="19" t="n"/>
      <c r="P20" s="22">
        <f>IF(OR($A20="",$J20="",$K20="Levée",$K20="Abandonnée"),"",$J20-'Paramètres'!$B$2)</f>
        <v/>
      </c>
      <c r="Q20" s="23">
        <f>IF($A20="","",IF(OR($K20="Levée",$K20="Abandonnée"),"Clôturée",IF($J20="","Date cible manquante",IF($J20&lt;'Paramètres'!$B$2,"Échue",IF($J20-'Paramètres'!$B$2&lt;='Paramètres'!$B$3,"À traiter sous délai",IF($H20="Critique","Critique active","À surveiller"))))))</f>
        <v/>
      </c>
      <c r="R20" s="22">
        <f>IF(OR($A20="",$B20="",$N20=""),"",$N20-$B20)</f>
        <v/>
      </c>
    </row>
    <row r="21" ht="30" customHeight="1">
      <c r="A21" s="19" t="n"/>
      <c r="B21" s="31" t="n"/>
      <c r="C21" s="19" t="n"/>
      <c r="D21" s="19" t="n"/>
      <c r="E21" s="19" t="n"/>
      <c r="F21" s="19" t="n"/>
      <c r="G21" s="19" t="n"/>
      <c r="H21" s="21" t="n"/>
      <c r="I21" s="19" t="n"/>
      <c r="J21" s="31" t="n"/>
      <c r="K21" s="21" t="n"/>
      <c r="L21" s="19" t="n"/>
      <c r="M21" s="31" t="n"/>
      <c r="N21" s="31" t="n"/>
      <c r="O21" s="19" t="n"/>
      <c r="P21" s="24">
        <f>IF(OR($A21="",$J21="",$K21="Levée",$K21="Abandonnée"),"",$J21-'Paramètres'!$B$2)</f>
        <v/>
      </c>
      <c r="Q21" s="25">
        <f>IF($A21="","",IF(OR($K21="Levée",$K21="Abandonnée"),"Clôturée",IF($J21="","Date cible manquante",IF($J21&lt;'Paramètres'!$B$2,"Échue",IF($J21-'Paramètres'!$B$2&lt;='Paramètres'!$B$3,"À traiter sous délai",IF($H21="Critique","Critique active","À surveiller"))))))</f>
        <v/>
      </c>
      <c r="R21" s="24">
        <f>IF(OR($A21="",$B21="",$N21=""),"",$N21-$B21)</f>
        <v/>
      </c>
    </row>
    <row r="22" ht="30" customHeight="1">
      <c r="A22" s="19" t="n"/>
      <c r="B22" s="31" t="n"/>
      <c r="C22" s="19" t="n"/>
      <c r="D22" s="19" t="n"/>
      <c r="E22" s="19" t="n"/>
      <c r="F22" s="19" t="n"/>
      <c r="G22" s="19" t="n"/>
      <c r="H22" s="21" t="n"/>
      <c r="I22" s="19" t="n"/>
      <c r="J22" s="31" t="n"/>
      <c r="K22" s="21" t="n"/>
      <c r="L22" s="19" t="n"/>
      <c r="M22" s="31" t="n"/>
      <c r="N22" s="31" t="n"/>
      <c r="O22" s="19" t="n"/>
      <c r="P22" s="22">
        <f>IF(OR($A22="",$J22="",$K22="Levée",$K22="Abandonnée"),"",$J22-'Paramètres'!$B$2)</f>
        <v/>
      </c>
      <c r="Q22" s="23">
        <f>IF($A22="","",IF(OR($K22="Levée",$K22="Abandonnée"),"Clôturée",IF($J22="","Date cible manquante",IF($J22&lt;'Paramètres'!$B$2,"Échue",IF($J22-'Paramètres'!$B$2&lt;='Paramètres'!$B$3,"À traiter sous délai",IF($H22="Critique","Critique active","À surveiller"))))))</f>
        <v/>
      </c>
      <c r="R22" s="22">
        <f>IF(OR($A22="",$B22="",$N22=""),"",$N22-$B22)</f>
        <v/>
      </c>
    </row>
    <row r="23" ht="30" customHeight="1">
      <c r="A23" s="19" t="n"/>
      <c r="B23" s="31" t="n"/>
      <c r="C23" s="19" t="n"/>
      <c r="D23" s="19" t="n"/>
      <c r="E23" s="19" t="n"/>
      <c r="F23" s="19" t="n"/>
      <c r="G23" s="19" t="n"/>
      <c r="H23" s="21" t="n"/>
      <c r="I23" s="19" t="n"/>
      <c r="J23" s="31" t="n"/>
      <c r="K23" s="21" t="n"/>
      <c r="L23" s="19" t="n"/>
      <c r="M23" s="31" t="n"/>
      <c r="N23" s="31" t="n"/>
      <c r="O23" s="19" t="n"/>
      <c r="P23" s="24">
        <f>IF(OR($A23="",$J23="",$K23="Levée",$K23="Abandonnée"),"",$J23-'Paramètres'!$B$2)</f>
        <v/>
      </c>
      <c r="Q23" s="25">
        <f>IF($A23="","",IF(OR($K23="Levée",$K23="Abandonnée"),"Clôturée",IF($J23="","Date cible manquante",IF($J23&lt;'Paramètres'!$B$2,"Échue",IF($J23-'Paramètres'!$B$2&lt;='Paramètres'!$B$3,"À traiter sous délai",IF($H23="Critique","Critique active","À surveiller"))))))</f>
        <v/>
      </c>
      <c r="R23" s="24">
        <f>IF(OR($A23="",$B23="",$N23=""),"",$N23-$B23)</f>
        <v/>
      </c>
    </row>
    <row r="24" ht="30" customHeight="1">
      <c r="A24" s="19" t="n"/>
      <c r="B24" s="31" t="n"/>
      <c r="C24" s="19" t="n"/>
      <c r="D24" s="19" t="n"/>
      <c r="E24" s="19" t="n"/>
      <c r="F24" s="19" t="n"/>
      <c r="G24" s="19" t="n"/>
      <c r="H24" s="21" t="n"/>
      <c r="I24" s="19" t="n"/>
      <c r="J24" s="31" t="n"/>
      <c r="K24" s="21" t="n"/>
      <c r="L24" s="19" t="n"/>
      <c r="M24" s="31" t="n"/>
      <c r="N24" s="31" t="n"/>
      <c r="O24" s="19" t="n"/>
      <c r="P24" s="22">
        <f>IF(OR($A24="",$J24="",$K24="Levée",$K24="Abandonnée"),"",$J24-'Paramètres'!$B$2)</f>
        <v/>
      </c>
      <c r="Q24" s="23">
        <f>IF($A24="","",IF(OR($K24="Levée",$K24="Abandonnée"),"Clôturée",IF($J24="","Date cible manquante",IF($J24&lt;'Paramètres'!$B$2,"Échue",IF($J24-'Paramètres'!$B$2&lt;='Paramètres'!$B$3,"À traiter sous délai",IF($H24="Critique","Critique active","À surveiller"))))))</f>
        <v/>
      </c>
      <c r="R24" s="22">
        <f>IF(OR($A24="",$B24="",$N24=""),"",$N24-$B24)</f>
        <v/>
      </c>
    </row>
    <row r="25" ht="30" customHeight="1">
      <c r="A25" s="19" t="n"/>
      <c r="B25" s="31" t="n"/>
      <c r="C25" s="19" t="n"/>
      <c r="D25" s="19" t="n"/>
      <c r="E25" s="19" t="n"/>
      <c r="F25" s="19" t="n"/>
      <c r="G25" s="19" t="n"/>
      <c r="H25" s="21" t="n"/>
      <c r="I25" s="19" t="n"/>
      <c r="J25" s="31" t="n"/>
      <c r="K25" s="21" t="n"/>
      <c r="L25" s="19" t="n"/>
      <c r="M25" s="31" t="n"/>
      <c r="N25" s="31" t="n"/>
      <c r="O25" s="19" t="n"/>
      <c r="P25" s="24">
        <f>IF(OR($A25="",$J25="",$K25="Levée",$K25="Abandonnée"),"",$J25-'Paramètres'!$B$2)</f>
        <v/>
      </c>
      <c r="Q25" s="25">
        <f>IF($A25="","",IF(OR($K25="Levée",$K25="Abandonnée"),"Clôturée",IF($J25="","Date cible manquante",IF($J25&lt;'Paramètres'!$B$2,"Échue",IF($J25-'Paramètres'!$B$2&lt;='Paramètres'!$B$3,"À traiter sous délai",IF($H25="Critique","Critique active","À surveiller"))))))</f>
        <v/>
      </c>
      <c r="R25" s="24">
        <f>IF(OR($A25="",$B25="",$N25=""),"",$N25-$B25)</f>
        <v/>
      </c>
    </row>
    <row r="26" ht="30" customHeight="1">
      <c r="A26" s="19" t="n"/>
      <c r="B26" s="31" t="n"/>
      <c r="C26" s="19" t="n"/>
      <c r="D26" s="19" t="n"/>
      <c r="E26" s="19" t="n"/>
      <c r="F26" s="19" t="n"/>
      <c r="G26" s="19" t="n"/>
      <c r="H26" s="21" t="n"/>
      <c r="I26" s="19" t="n"/>
      <c r="J26" s="31" t="n"/>
      <c r="K26" s="21" t="n"/>
      <c r="L26" s="19" t="n"/>
      <c r="M26" s="31" t="n"/>
      <c r="N26" s="31" t="n"/>
      <c r="O26" s="19" t="n"/>
      <c r="P26" s="22">
        <f>IF(OR($A26="",$J26="",$K26="Levée",$K26="Abandonnée"),"",$J26-'Paramètres'!$B$2)</f>
        <v/>
      </c>
      <c r="Q26" s="23">
        <f>IF($A26="","",IF(OR($K26="Levée",$K26="Abandonnée"),"Clôturée",IF($J26="","Date cible manquante",IF($J26&lt;'Paramètres'!$B$2,"Échue",IF($J26-'Paramètres'!$B$2&lt;='Paramètres'!$B$3,"À traiter sous délai",IF($H26="Critique","Critique active","À surveiller"))))))</f>
        <v/>
      </c>
      <c r="R26" s="22">
        <f>IF(OR($A26="",$B26="",$N26=""),"",$N26-$B26)</f>
        <v/>
      </c>
    </row>
    <row r="27" ht="30" customHeight="1">
      <c r="A27" s="19" t="n"/>
      <c r="B27" s="31" t="n"/>
      <c r="C27" s="19" t="n"/>
      <c r="D27" s="19" t="n"/>
      <c r="E27" s="19" t="n"/>
      <c r="F27" s="19" t="n"/>
      <c r="G27" s="19" t="n"/>
      <c r="H27" s="21" t="n"/>
      <c r="I27" s="19" t="n"/>
      <c r="J27" s="31" t="n"/>
      <c r="K27" s="21" t="n"/>
      <c r="L27" s="19" t="n"/>
      <c r="M27" s="31" t="n"/>
      <c r="N27" s="31" t="n"/>
      <c r="O27" s="19" t="n"/>
      <c r="P27" s="24">
        <f>IF(OR($A27="",$J27="",$K27="Levée",$K27="Abandonnée"),"",$J27-'Paramètres'!$B$2)</f>
        <v/>
      </c>
      <c r="Q27" s="25">
        <f>IF($A27="","",IF(OR($K27="Levée",$K27="Abandonnée"),"Clôturée",IF($J27="","Date cible manquante",IF($J27&lt;'Paramètres'!$B$2,"Échue",IF($J27-'Paramètres'!$B$2&lt;='Paramètres'!$B$3,"À traiter sous délai",IF($H27="Critique","Critique active","À surveiller"))))))</f>
        <v/>
      </c>
      <c r="R27" s="24">
        <f>IF(OR($A27="",$B27="",$N27=""),"",$N27-$B27)</f>
        <v/>
      </c>
    </row>
    <row r="28" ht="30" customHeight="1">
      <c r="A28" s="19" t="n"/>
      <c r="B28" s="31" t="n"/>
      <c r="C28" s="19" t="n"/>
      <c r="D28" s="19" t="n"/>
      <c r="E28" s="19" t="n"/>
      <c r="F28" s="19" t="n"/>
      <c r="G28" s="19" t="n"/>
      <c r="H28" s="21" t="n"/>
      <c r="I28" s="19" t="n"/>
      <c r="J28" s="31" t="n"/>
      <c r="K28" s="21" t="n"/>
      <c r="L28" s="19" t="n"/>
      <c r="M28" s="31" t="n"/>
      <c r="N28" s="31" t="n"/>
      <c r="O28" s="19" t="n"/>
      <c r="P28" s="22">
        <f>IF(OR($A28="",$J28="",$K28="Levée",$K28="Abandonnée"),"",$J28-'Paramètres'!$B$2)</f>
        <v/>
      </c>
      <c r="Q28" s="23">
        <f>IF($A28="","",IF(OR($K28="Levée",$K28="Abandonnée"),"Clôturée",IF($J28="","Date cible manquante",IF($J28&lt;'Paramètres'!$B$2,"Échue",IF($J28-'Paramètres'!$B$2&lt;='Paramètres'!$B$3,"À traiter sous délai",IF($H28="Critique","Critique active","À surveiller"))))))</f>
        <v/>
      </c>
      <c r="R28" s="22">
        <f>IF(OR($A28="",$B28="",$N28=""),"",$N28-$B28)</f>
        <v/>
      </c>
    </row>
    <row r="29" ht="30" customHeight="1">
      <c r="A29" s="19" t="n"/>
      <c r="B29" s="31" t="n"/>
      <c r="C29" s="19" t="n"/>
      <c r="D29" s="19" t="n"/>
      <c r="E29" s="19" t="n"/>
      <c r="F29" s="19" t="n"/>
      <c r="G29" s="19" t="n"/>
      <c r="H29" s="21" t="n"/>
      <c r="I29" s="19" t="n"/>
      <c r="J29" s="31" t="n"/>
      <c r="K29" s="21" t="n"/>
      <c r="L29" s="19" t="n"/>
      <c r="M29" s="31" t="n"/>
      <c r="N29" s="31" t="n"/>
      <c r="O29" s="19" t="n"/>
      <c r="P29" s="24">
        <f>IF(OR($A29="",$J29="",$K29="Levée",$K29="Abandonnée"),"",$J29-'Paramètres'!$B$2)</f>
        <v/>
      </c>
      <c r="Q29" s="25">
        <f>IF($A29="","",IF(OR($K29="Levée",$K29="Abandonnée"),"Clôturée",IF($J29="","Date cible manquante",IF($J29&lt;'Paramètres'!$B$2,"Échue",IF($J29-'Paramètres'!$B$2&lt;='Paramètres'!$B$3,"À traiter sous délai",IF($H29="Critique","Critique active","À surveiller"))))))</f>
        <v/>
      </c>
      <c r="R29" s="24">
        <f>IF(OR($A29="",$B29="",$N29=""),"",$N29-$B29)</f>
        <v/>
      </c>
    </row>
    <row r="30" ht="30" customHeight="1">
      <c r="A30" s="19" t="n"/>
      <c r="B30" s="31" t="n"/>
      <c r="C30" s="19" t="n"/>
      <c r="D30" s="19" t="n"/>
      <c r="E30" s="19" t="n"/>
      <c r="F30" s="19" t="n"/>
      <c r="G30" s="19" t="n"/>
      <c r="H30" s="21" t="n"/>
      <c r="I30" s="19" t="n"/>
      <c r="J30" s="31" t="n"/>
      <c r="K30" s="21" t="n"/>
      <c r="L30" s="19" t="n"/>
      <c r="M30" s="31" t="n"/>
      <c r="N30" s="31" t="n"/>
      <c r="O30" s="19" t="n"/>
      <c r="P30" s="22">
        <f>IF(OR($A30="",$J30="",$K30="Levée",$K30="Abandonnée"),"",$J30-'Paramètres'!$B$2)</f>
        <v/>
      </c>
      <c r="Q30" s="23">
        <f>IF($A30="","",IF(OR($K30="Levée",$K30="Abandonnée"),"Clôturée",IF($J30="","Date cible manquante",IF($J30&lt;'Paramètres'!$B$2,"Échue",IF($J30-'Paramètres'!$B$2&lt;='Paramètres'!$B$3,"À traiter sous délai",IF($H30="Critique","Critique active","À surveiller"))))))</f>
        <v/>
      </c>
      <c r="R30" s="22">
        <f>IF(OR($A30="",$B30="",$N30=""),"",$N30-$B30)</f>
        <v/>
      </c>
    </row>
    <row r="31" ht="30" customHeight="1">
      <c r="A31" s="19" t="n"/>
      <c r="B31" s="31" t="n"/>
      <c r="C31" s="19" t="n"/>
      <c r="D31" s="19" t="n"/>
      <c r="E31" s="19" t="n"/>
      <c r="F31" s="19" t="n"/>
      <c r="G31" s="19" t="n"/>
      <c r="H31" s="21" t="n"/>
      <c r="I31" s="19" t="n"/>
      <c r="J31" s="31" t="n"/>
      <c r="K31" s="21" t="n"/>
      <c r="L31" s="19" t="n"/>
      <c r="M31" s="31" t="n"/>
      <c r="N31" s="31" t="n"/>
      <c r="O31" s="19" t="n"/>
      <c r="P31" s="24">
        <f>IF(OR($A31="",$J31="",$K31="Levée",$K31="Abandonnée"),"",$J31-'Paramètres'!$B$2)</f>
        <v/>
      </c>
      <c r="Q31" s="25">
        <f>IF($A31="","",IF(OR($K31="Levée",$K31="Abandonnée"),"Clôturée",IF($J31="","Date cible manquante",IF($J31&lt;'Paramètres'!$B$2,"Échue",IF($J31-'Paramètres'!$B$2&lt;='Paramètres'!$B$3,"À traiter sous délai",IF($H31="Critique","Critique active","À surveiller"))))))</f>
        <v/>
      </c>
      <c r="R31" s="24">
        <f>IF(OR($A31="",$B31="",$N31=""),"",$N31-$B31)</f>
        <v/>
      </c>
    </row>
    <row r="32" ht="30" customHeight="1">
      <c r="A32" s="19" t="n"/>
      <c r="B32" s="31" t="n"/>
      <c r="C32" s="19" t="n"/>
      <c r="D32" s="19" t="n"/>
      <c r="E32" s="19" t="n"/>
      <c r="F32" s="19" t="n"/>
      <c r="G32" s="19" t="n"/>
      <c r="H32" s="21" t="n"/>
      <c r="I32" s="19" t="n"/>
      <c r="J32" s="31" t="n"/>
      <c r="K32" s="21" t="n"/>
      <c r="L32" s="19" t="n"/>
      <c r="M32" s="31" t="n"/>
      <c r="N32" s="31" t="n"/>
      <c r="O32" s="19" t="n"/>
      <c r="P32" s="22">
        <f>IF(OR($A32="",$J32="",$K32="Levée",$K32="Abandonnée"),"",$J32-'Paramètres'!$B$2)</f>
        <v/>
      </c>
      <c r="Q32" s="23">
        <f>IF($A32="","",IF(OR($K32="Levée",$K32="Abandonnée"),"Clôturée",IF($J32="","Date cible manquante",IF($J32&lt;'Paramètres'!$B$2,"Échue",IF($J32-'Paramètres'!$B$2&lt;='Paramètres'!$B$3,"À traiter sous délai",IF($H32="Critique","Critique active","À surveiller"))))))</f>
        <v/>
      </c>
      <c r="R32" s="22">
        <f>IF(OR($A32="",$B32="",$N32=""),"",$N32-$B32)</f>
        <v/>
      </c>
    </row>
    <row r="33" ht="30" customHeight="1">
      <c r="A33" s="19" t="n"/>
      <c r="B33" s="31" t="n"/>
      <c r="C33" s="19" t="n"/>
      <c r="D33" s="19" t="n"/>
      <c r="E33" s="19" t="n"/>
      <c r="F33" s="19" t="n"/>
      <c r="G33" s="19" t="n"/>
      <c r="H33" s="21" t="n"/>
      <c r="I33" s="19" t="n"/>
      <c r="J33" s="31" t="n"/>
      <c r="K33" s="21" t="n"/>
      <c r="L33" s="19" t="n"/>
      <c r="M33" s="31" t="n"/>
      <c r="N33" s="31" t="n"/>
      <c r="O33" s="19" t="n"/>
      <c r="P33" s="24">
        <f>IF(OR($A33="",$J33="",$K33="Levée",$K33="Abandonnée"),"",$J33-'Paramètres'!$B$2)</f>
        <v/>
      </c>
      <c r="Q33" s="25">
        <f>IF($A33="","",IF(OR($K33="Levée",$K33="Abandonnée"),"Clôturée",IF($J33="","Date cible manquante",IF($J33&lt;'Paramètres'!$B$2,"Échue",IF($J33-'Paramètres'!$B$2&lt;='Paramètres'!$B$3,"À traiter sous délai",IF($H33="Critique","Critique active","À surveiller"))))))</f>
        <v/>
      </c>
      <c r="R33" s="24">
        <f>IF(OR($A33="",$B33="",$N33=""),"",$N33-$B33)</f>
        <v/>
      </c>
    </row>
    <row r="34" ht="30" customHeight="1">
      <c r="A34" s="19" t="n"/>
      <c r="B34" s="31" t="n"/>
      <c r="C34" s="19" t="n"/>
      <c r="D34" s="19" t="n"/>
      <c r="E34" s="19" t="n"/>
      <c r="F34" s="19" t="n"/>
      <c r="G34" s="19" t="n"/>
      <c r="H34" s="21" t="n"/>
      <c r="I34" s="19" t="n"/>
      <c r="J34" s="31" t="n"/>
      <c r="K34" s="21" t="n"/>
      <c r="L34" s="19" t="n"/>
      <c r="M34" s="31" t="n"/>
      <c r="N34" s="31" t="n"/>
      <c r="O34" s="19" t="n"/>
      <c r="P34" s="22">
        <f>IF(OR($A34="",$J34="",$K34="Levée",$K34="Abandonnée"),"",$J34-'Paramètres'!$B$2)</f>
        <v/>
      </c>
      <c r="Q34" s="23">
        <f>IF($A34="","",IF(OR($K34="Levée",$K34="Abandonnée"),"Clôturée",IF($J34="","Date cible manquante",IF($J34&lt;'Paramètres'!$B$2,"Échue",IF($J34-'Paramètres'!$B$2&lt;='Paramètres'!$B$3,"À traiter sous délai",IF($H34="Critique","Critique active","À surveiller"))))))</f>
        <v/>
      </c>
      <c r="R34" s="22">
        <f>IF(OR($A34="",$B34="",$N34=""),"",$N34-$B34)</f>
        <v/>
      </c>
    </row>
    <row r="35" ht="30" customHeight="1">
      <c r="A35" s="19" t="n"/>
      <c r="B35" s="31" t="n"/>
      <c r="C35" s="19" t="n"/>
      <c r="D35" s="19" t="n"/>
      <c r="E35" s="19" t="n"/>
      <c r="F35" s="19" t="n"/>
      <c r="G35" s="19" t="n"/>
      <c r="H35" s="21" t="n"/>
      <c r="I35" s="19" t="n"/>
      <c r="J35" s="31" t="n"/>
      <c r="K35" s="21" t="n"/>
      <c r="L35" s="19" t="n"/>
      <c r="M35" s="31" t="n"/>
      <c r="N35" s="31" t="n"/>
      <c r="O35" s="19" t="n"/>
      <c r="P35" s="24">
        <f>IF(OR($A35="",$J35="",$K35="Levée",$K35="Abandonnée"),"",$J35-'Paramètres'!$B$2)</f>
        <v/>
      </c>
      <c r="Q35" s="25">
        <f>IF($A35="","",IF(OR($K35="Levée",$K35="Abandonnée"),"Clôturée",IF($J35="","Date cible manquante",IF($J35&lt;'Paramètres'!$B$2,"Échue",IF($J35-'Paramètres'!$B$2&lt;='Paramètres'!$B$3,"À traiter sous délai",IF($H35="Critique","Critique active","À surveiller"))))))</f>
        <v/>
      </c>
      <c r="R35" s="24">
        <f>IF(OR($A35="",$B35="",$N35=""),"",$N35-$B35)</f>
        <v/>
      </c>
    </row>
    <row r="36" ht="30" customHeight="1">
      <c r="A36" s="19" t="n"/>
      <c r="B36" s="31" t="n"/>
      <c r="C36" s="19" t="n"/>
      <c r="D36" s="19" t="n"/>
      <c r="E36" s="19" t="n"/>
      <c r="F36" s="19" t="n"/>
      <c r="G36" s="19" t="n"/>
      <c r="H36" s="21" t="n"/>
      <c r="I36" s="19" t="n"/>
      <c r="J36" s="31" t="n"/>
      <c r="K36" s="21" t="n"/>
      <c r="L36" s="19" t="n"/>
      <c r="M36" s="31" t="n"/>
      <c r="N36" s="31" t="n"/>
      <c r="O36" s="19" t="n"/>
      <c r="P36" s="22">
        <f>IF(OR($A36="",$J36="",$K36="Levée",$K36="Abandonnée"),"",$J36-'Paramètres'!$B$2)</f>
        <v/>
      </c>
      <c r="Q36" s="23">
        <f>IF($A36="","",IF(OR($K36="Levée",$K36="Abandonnée"),"Clôturée",IF($J36="","Date cible manquante",IF($J36&lt;'Paramètres'!$B$2,"Échue",IF($J36-'Paramètres'!$B$2&lt;='Paramètres'!$B$3,"À traiter sous délai",IF($H36="Critique","Critique active","À surveiller"))))))</f>
        <v/>
      </c>
      <c r="R36" s="22">
        <f>IF(OR($A36="",$B36="",$N36=""),"",$N36-$B36)</f>
        <v/>
      </c>
    </row>
    <row r="37" ht="30" customHeight="1">
      <c r="A37" s="19" t="n"/>
      <c r="B37" s="31" t="n"/>
      <c r="C37" s="19" t="n"/>
      <c r="D37" s="19" t="n"/>
      <c r="E37" s="19" t="n"/>
      <c r="F37" s="19" t="n"/>
      <c r="G37" s="19" t="n"/>
      <c r="H37" s="21" t="n"/>
      <c r="I37" s="19" t="n"/>
      <c r="J37" s="31" t="n"/>
      <c r="K37" s="21" t="n"/>
      <c r="L37" s="19" t="n"/>
      <c r="M37" s="31" t="n"/>
      <c r="N37" s="31" t="n"/>
      <c r="O37" s="19" t="n"/>
      <c r="P37" s="24">
        <f>IF(OR($A37="",$J37="",$K37="Levée",$K37="Abandonnée"),"",$J37-'Paramètres'!$B$2)</f>
        <v/>
      </c>
      <c r="Q37" s="25">
        <f>IF($A37="","",IF(OR($K37="Levée",$K37="Abandonnée"),"Clôturée",IF($J37="","Date cible manquante",IF($J37&lt;'Paramètres'!$B$2,"Échue",IF($J37-'Paramètres'!$B$2&lt;='Paramètres'!$B$3,"À traiter sous délai",IF($H37="Critique","Critique active","À surveiller"))))))</f>
        <v/>
      </c>
      <c r="R37" s="24">
        <f>IF(OR($A37="",$B37="",$N37=""),"",$N37-$B37)</f>
        <v/>
      </c>
    </row>
    <row r="38" ht="30" customHeight="1">
      <c r="A38" s="19" t="n"/>
      <c r="B38" s="31" t="n"/>
      <c r="C38" s="19" t="n"/>
      <c r="D38" s="19" t="n"/>
      <c r="E38" s="19" t="n"/>
      <c r="F38" s="19" t="n"/>
      <c r="G38" s="19" t="n"/>
      <c r="H38" s="21" t="n"/>
      <c r="I38" s="19" t="n"/>
      <c r="J38" s="31" t="n"/>
      <c r="K38" s="21" t="n"/>
      <c r="L38" s="19" t="n"/>
      <c r="M38" s="31" t="n"/>
      <c r="N38" s="31" t="n"/>
      <c r="O38" s="19" t="n"/>
      <c r="P38" s="22">
        <f>IF(OR($A38="",$J38="",$K38="Levée",$K38="Abandonnée"),"",$J38-'Paramètres'!$B$2)</f>
        <v/>
      </c>
      <c r="Q38" s="23">
        <f>IF($A38="","",IF(OR($K38="Levée",$K38="Abandonnée"),"Clôturée",IF($J38="","Date cible manquante",IF($J38&lt;'Paramètres'!$B$2,"Échue",IF($J38-'Paramètres'!$B$2&lt;='Paramètres'!$B$3,"À traiter sous délai",IF($H38="Critique","Critique active","À surveiller"))))))</f>
        <v/>
      </c>
      <c r="R38" s="22">
        <f>IF(OR($A38="",$B38="",$N38=""),"",$N38-$B38)</f>
        <v/>
      </c>
    </row>
    <row r="39" ht="30" customHeight="1">
      <c r="A39" s="19" t="n"/>
      <c r="B39" s="31" t="n"/>
      <c r="C39" s="19" t="n"/>
      <c r="D39" s="19" t="n"/>
      <c r="E39" s="19" t="n"/>
      <c r="F39" s="19" t="n"/>
      <c r="G39" s="19" t="n"/>
      <c r="H39" s="21" t="n"/>
      <c r="I39" s="19" t="n"/>
      <c r="J39" s="31" t="n"/>
      <c r="K39" s="21" t="n"/>
      <c r="L39" s="19" t="n"/>
      <c r="M39" s="31" t="n"/>
      <c r="N39" s="31" t="n"/>
      <c r="O39" s="19" t="n"/>
      <c r="P39" s="24">
        <f>IF(OR($A39="",$J39="",$K39="Levée",$K39="Abandonnée"),"",$J39-'Paramètres'!$B$2)</f>
        <v/>
      </c>
      <c r="Q39" s="25">
        <f>IF($A39="","",IF(OR($K39="Levée",$K39="Abandonnée"),"Clôturée",IF($J39="","Date cible manquante",IF($J39&lt;'Paramètres'!$B$2,"Échue",IF($J39-'Paramètres'!$B$2&lt;='Paramètres'!$B$3,"À traiter sous délai",IF($H39="Critique","Critique active","À surveiller"))))))</f>
        <v/>
      </c>
      <c r="R39" s="24">
        <f>IF(OR($A39="",$B39="",$N39=""),"",$N39-$B39)</f>
        <v/>
      </c>
    </row>
    <row r="40" ht="30" customHeight="1">
      <c r="A40" s="19" t="n"/>
      <c r="B40" s="31" t="n"/>
      <c r="C40" s="19" t="n"/>
      <c r="D40" s="19" t="n"/>
      <c r="E40" s="19" t="n"/>
      <c r="F40" s="19" t="n"/>
      <c r="G40" s="19" t="n"/>
      <c r="H40" s="21" t="n"/>
      <c r="I40" s="19" t="n"/>
      <c r="J40" s="31" t="n"/>
      <c r="K40" s="21" t="n"/>
      <c r="L40" s="19" t="n"/>
      <c r="M40" s="31" t="n"/>
      <c r="N40" s="31" t="n"/>
      <c r="O40" s="19" t="n"/>
      <c r="P40" s="22">
        <f>IF(OR($A40="",$J40="",$K40="Levée",$K40="Abandonnée"),"",$J40-'Paramètres'!$B$2)</f>
        <v/>
      </c>
      <c r="Q40" s="23">
        <f>IF($A40="","",IF(OR($K40="Levée",$K40="Abandonnée"),"Clôturée",IF($J40="","Date cible manquante",IF($J40&lt;'Paramètres'!$B$2,"Échue",IF($J40-'Paramètres'!$B$2&lt;='Paramètres'!$B$3,"À traiter sous délai",IF($H40="Critique","Critique active","À surveiller"))))))</f>
        <v/>
      </c>
      <c r="R40" s="22">
        <f>IF(OR($A40="",$B40="",$N40=""),"",$N40-$B40)</f>
        <v/>
      </c>
    </row>
    <row r="41" ht="30" customHeight="1">
      <c r="A41" s="19" t="n"/>
      <c r="B41" s="31" t="n"/>
      <c r="C41" s="19" t="n"/>
      <c r="D41" s="19" t="n"/>
      <c r="E41" s="19" t="n"/>
      <c r="F41" s="19" t="n"/>
      <c r="G41" s="19" t="n"/>
      <c r="H41" s="21" t="n"/>
      <c r="I41" s="19" t="n"/>
      <c r="J41" s="31" t="n"/>
      <c r="K41" s="21" t="n"/>
      <c r="L41" s="19" t="n"/>
      <c r="M41" s="31" t="n"/>
      <c r="N41" s="31" t="n"/>
      <c r="O41" s="19" t="n"/>
      <c r="P41" s="24">
        <f>IF(OR($A41="",$J41="",$K41="Levée",$K41="Abandonnée"),"",$J41-'Paramètres'!$B$2)</f>
        <v/>
      </c>
      <c r="Q41" s="25">
        <f>IF($A41="","",IF(OR($K41="Levée",$K41="Abandonnée"),"Clôturée",IF($J41="","Date cible manquante",IF($J41&lt;'Paramètres'!$B$2,"Échue",IF($J41-'Paramètres'!$B$2&lt;='Paramètres'!$B$3,"À traiter sous délai",IF($H41="Critique","Critique active","À surveiller"))))))</f>
        <v/>
      </c>
      <c r="R41" s="24">
        <f>IF(OR($A41="",$B41="",$N41=""),"",$N41-$B41)</f>
        <v/>
      </c>
    </row>
    <row r="42" ht="30" customHeight="1">
      <c r="A42" s="19" t="n"/>
      <c r="B42" s="31" t="n"/>
      <c r="C42" s="19" t="n"/>
      <c r="D42" s="19" t="n"/>
      <c r="E42" s="19" t="n"/>
      <c r="F42" s="19" t="n"/>
      <c r="G42" s="19" t="n"/>
      <c r="H42" s="21" t="n"/>
      <c r="I42" s="19" t="n"/>
      <c r="J42" s="31" t="n"/>
      <c r="K42" s="21" t="n"/>
      <c r="L42" s="19" t="n"/>
      <c r="M42" s="31" t="n"/>
      <c r="N42" s="31" t="n"/>
      <c r="O42" s="19" t="n"/>
      <c r="P42" s="22">
        <f>IF(OR($A42="",$J42="",$K42="Levée",$K42="Abandonnée"),"",$J42-'Paramètres'!$B$2)</f>
        <v/>
      </c>
      <c r="Q42" s="23">
        <f>IF($A42="","",IF(OR($K42="Levée",$K42="Abandonnée"),"Clôturée",IF($J42="","Date cible manquante",IF($J42&lt;'Paramètres'!$B$2,"Échue",IF($J42-'Paramètres'!$B$2&lt;='Paramètres'!$B$3,"À traiter sous délai",IF($H42="Critique","Critique active","À surveiller"))))))</f>
        <v/>
      </c>
      <c r="R42" s="22">
        <f>IF(OR($A42="",$B42="",$N42=""),"",$N42-$B42)</f>
        <v/>
      </c>
    </row>
    <row r="43" ht="30" customHeight="1">
      <c r="A43" s="19" t="n"/>
      <c r="B43" s="31" t="n"/>
      <c r="C43" s="19" t="n"/>
      <c r="D43" s="19" t="n"/>
      <c r="E43" s="19" t="n"/>
      <c r="F43" s="19" t="n"/>
      <c r="G43" s="19" t="n"/>
      <c r="H43" s="21" t="n"/>
      <c r="I43" s="19" t="n"/>
      <c r="J43" s="31" t="n"/>
      <c r="K43" s="21" t="n"/>
      <c r="L43" s="19" t="n"/>
      <c r="M43" s="31" t="n"/>
      <c r="N43" s="31" t="n"/>
      <c r="O43" s="19" t="n"/>
      <c r="P43" s="24">
        <f>IF(OR($A43="",$J43="",$K43="Levée",$K43="Abandonnée"),"",$J43-'Paramètres'!$B$2)</f>
        <v/>
      </c>
      <c r="Q43" s="25">
        <f>IF($A43="","",IF(OR($K43="Levée",$K43="Abandonnée"),"Clôturée",IF($J43="","Date cible manquante",IF($J43&lt;'Paramètres'!$B$2,"Échue",IF($J43-'Paramètres'!$B$2&lt;='Paramètres'!$B$3,"À traiter sous délai",IF($H43="Critique","Critique active","À surveiller"))))))</f>
        <v/>
      </c>
      <c r="R43" s="24">
        <f>IF(OR($A43="",$B43="",$N43=""),"",$N43-$B43)</f>
        <v/>
      </c>
    </row>
    <row r="44" ht="30" customHeight="1">
      <c r="A44" s="19" t="n"/>
      <c r="B44" s="31" t="n"/>
      <c r="C44" s="19" t="n"/>
      <c r="D44" s="19" t="n"/>
      <c r="E44" s="19" t="n"/>
      <c r="F44" s="19" t="n"/>
      <c r="G44" s="19" t="n"/>
      <c r="H44" s="21" t="n"/>
      <c r="I44" s="19" t="n"/>
      <c r="J44" s="31" t="n"/>
      <c r="K44" s="21" t="n"/>
      <c r="L44" s="19" t="n"/>
      <c r="M44" s="31" t="n"/>
      <c r="N44" s="31" t="n"/>
      <c r="O44" s="19" t="n"/>
      <c r="P44" s="22">
        <f>IF(OR($A44="",$J44="",$K44="Levée",$K44="Abandonnée"),"",$J44-'Paramètres'!$B$2)</f>
        <v/>
      </c>
      <c r="Q44" s="23">
        <f>IF($A44="","",IF(OR($K44="Levée",$K44="Abandonnée"),"Clôturée",IF($J44="","Date cible manquante",IF($J44&lt;'Paramètres'!$B$2,"Échue",IF($J44-'Paramètres'!$B$2&lt;='Paramètres'!$B$3,"À traiter sous délai",IF($H44="Critique","Critique active","À surveiller"))))))</f>
        <v/>
      </c>
      <c r="R44" s="22">
        <f>IF(OR($A44="",$B44="",$N44=""),"",$N44-$B44)</f>
        <v/>
      </c>
    </row>
    <row r="45" ht="30" customHeight="1">
      <c r="A45" s="19" t="n"/>
      <c r="B45" s="31" t="n"/>
      <c r="C45" s="19" t="n"/>
      <c r="D45" s="19" t="n"/>
      <c r="E45" s="19" t="n"/>
      <c r="F45" s="19" t="n"/>
      <c r="G45" s="19" t="n"/>
      <c r="H45" s="21" t="n"/>
      <c r="I45" s="19" t="n"/>
      <c r="J45" s="31" t="n"/>
      <c r="K45" s="21" t="n"/>
      <c r="L45" s="19" t="n"/>
      <c r="M45" s="31" t="n"/>
      <c r="N45" s="31" t="n"/>
      <c r="O45" s="19" t="n"/>
      <c r="P45" s="24">
        <f>IF(OR($A45="",$J45="",$K45="Levée",$K45="Abandonnée"),"",$J45-'Paramètres'!$B$2)</f>
        <v/>
      </c>
      <c r="Q45" s="25">
        <f>IF($A45="","",IF(OR($K45="Levée",$K45="Abandonnée"),"Clôturée",IF($J45="","Date cible manquante",IF($J45&lt;'Paramètres'!$B$2,"Échue",IF($J45-'Paramètres'!$B$2&lt;='Paramètres'!$B$3,"À traiter sous délai",IF($H45="Critique","Critique active","À surveiller"))))))</f>
        <v/>
      </c>
      <c r="R45" s="24">
        <f>IF(OR($A45="",$B45="",$N45=""),"",$N45-$B45)</f>
        <v/>
      </c>
    </row>
    <row r="46" ht="30" customHeight="1">
      <c r="A46" s="19" t="n"/>
      <c r="B46" s="31" t="n"/>
      <c r="C46" s="19" t="n"/>
      <c r="D46" s="19" t="n"/>
      <c r="E46" s="19" t="n"/>
      <c r="F46" s="19" t="n"/>
      <c r="G46" s="19" t="n"/>
      <c r="H46" s="21" t="n"/>
      <c r="I46" s="19" t="n"/>
      <c r="J46" s="31" t="n"/>
      <c r="K46" s="21" t="n"/>
      <c r="L46" s="19" t="n"/>
      <c r="M46" s="31" t="n"/>
      <c r="N46" s="31" t="n"/>
      <c r="O46" s="19" t="n"/>
      <c r="P46" s="22">
        <f>IF(OR($A46="",$J46="",$K46="Levée",$K46="Abandonnée"),"",$J46-'Paramètres'!$B$2)</f>
        <v/>
      </c>
      <c r="Q46" s="23">
        <f>IF($A46="","",IF(OR($K46="Levée",$K46="Abandonnée"),"Clôturée",IF($J46="","Date cible manquante",IF($J46&lt;'Paramètres'!$B$2,"Échue",IF($J46-'Paramètres'!$B$2&lt;='Paramètres'!$B$3,"À traiter sous délai",IF($H46="Critique","Critique active","À surveiller"))))))</f>
        <v/>
      </c>
      <c r="R46" s="22">
        <f>IF(OR($A46="",$B46="",$N46=""),"",$N46-$B46)</f>
        <v/>
      </c>
    </row>
    <row r="47" ht="30" customHeight="1">
      <c r="A47" s="19" t="n"/>
      <c r="B47" s="31" t="n"/>
      <c r="C47" s="19" t="n"/>
      <c r="D47" s="19" t="n"/>
      <c r="E47" s="19" t="n"/>
      <c r="F47" s="19" t="n"/>
      <c r="G47" s="19" t="n"/>
      <c r="H47" s="21" t="n"/>
      <c r="I47" s="19" t="n"/>
      <c r="J47" s="31" t="n"/>
      <c r="K47" s="21" t="n"/>
      <c r="L47" s="19" t="n"/>
      <c r="M47" s="31" t="n"/>
      <c r="N47" s="31" t="n"/>
      <c r="O47" s="19" t="n"/>
      <c r="P47" s="24">
        <f>IF(OR($A47="",$J47="",$K47="Levée",$K47="Abandonnée"),"",$J47-'Paramètres'!$B$2)</f>
        <v/>
      </c>
      <c r="Q47" s="25">
        <f>IF($A47="","",IF(OR($K47="Levée",$K47="Abandonnée"),"Clôturée",IF($J47="","Date cible manquante",IF($J47&lt;'Paramètres'!$B$2,"Échue",IF($J47-'Paramètres'!$B$2&lt;='Paramètres'!$B$3,"À traiter sous délai",IF($H47="Critique","Critique active","À surveiller"))))))</f>
        <v/>
      </c>
      <c r="R47" s="24">
        <f>IF(OR($A47="",$B47="",$N47=""),"",$N47-$B47)</f>
        <v/>
      </c>
    </row>
    <row r="48" ht="30" customHeight="1">
      <c r="A48" s="19" t="n"/>
      <c r="B48" s="31" t="n"/>
      <c r="C48" s="19" t="n"/>
      <c r="D48" s="19" t="n"/>
      <c r="E48" s="19" t="n"/>
      <c r="F48" s="19" t="n"/>
      <c r="G48" s="19" t="n"/>
      <c r="H48" s="21" t="n"/>
      <c r="I48" s="19" t="n"/>
      <c r="J48" s="31" t="n"/>
      <c r="K48" s="21" t="n"/>
      <c r="L48" s="19" t="n"/>
      <c r="M48" s="31" t="n"/>
      <c r="N48" s="31" t="n"/>
      <c r="O48" s="19" t="n"/>
      <c r="P48" s="22">
        <f>IF(OR($A48="",$J48="",$K48="Levée",$K48="Abandonnée"),"",$J48-'Paramètres'!$B$2)</f>
        <v/>
      </c>
      <c r="Q48" s="23">
        <f>IF($A48="","",IF(OR($K48="Levée",$K48="Abandonnée"),"Clôturée",IF($J48="","Date cible manquante",IF($J48&lt;'Paramètres'!$B$2,"Échue",IF($J48-'Paramètres'!$B$2&lt;='Paramètres'!$B$3,"À traiter sous délai",IF($H48="Critique","Critique active","À surveiller"))))))</f>
        <v/>
      </c>
      <c r="R48" s="22">
        <f>IF(OR($A48="",$B48="",$N48=""),"",$N48-$B48)</f>
        <v/>
      </c>
    </row>
    <row r="49" ht="30" customHeight="1">
      <c r="A49" s="19" t="n"/>
      <c r="B49" s="31" t="n"/>
      <c r="C49" s="19" t="n"/>
      <c r="D49" s="19" t="n"/>
      <c r="E49" s="19" t="n"/>
      <c r="F49" s="19" t="n"/>
      <c r="G49" s="19" t="n"/>
      <c r="H49" s="21" t="n"/>
      <c r="I49" s="19" t="n"/>
      <c r="J49" s="31" t="n"/>
      <c r="K49" s="21" t="n"/>
      <c r="L49" s="19" t="n"/>
      <c r="M49" s="31" t="n"/>
      <c r="N49" s="31" t="n"/>
      <c r="O49" s="19" t="n"/>
      <c r="P49" s="24">
        <f>IF(OR($A49="",$J49="",$K49="Levée",$K49="Abandonnée"),"",$J49-'Paramètres'!$B$2)</f>
        <v/>
      </c>
      <c r="Q49" s="25">
        <f>IF($A49="","",IF(OR($K49="Levée",$K49="Abandonnée"),"Clôturée",IF($J49="","Date cible manquante",IF($J49&lt;'Paramètres'!$B$2,"Échue",IF($J49-'Paramètres'!$B$2&lt;='Paramètres'!$B$3,"À traiter sous délai",IF($H49="Critique","Critique active","À surveiller"))))))</f>
        <v/>
      </c>
      <c r="R49" s="24">
        <f>IF(OR($A49="",$B49="",$N49=""),"",$N49-$B49)</f>
        <v/>
      </c>
    </row>
    <row r="50" ht="30" customHeight="1">
      <c r="A50" s="19" t="n"/>
      <c r="B50" s="31" t="n"/>
      <c r="C50" s="19" t="n"/>
      <c r="D50" s="19" t="n"/>
      <c r="E50" s="19" t="n"/>
      <c r="F50" s="19" t="n"/>
      <c r="G50" s="19" t="n"/>
      <c r="H50" s="21" t="n"/>
      <c r="I50" s="19" t="n"/>
      <c r="J50" s="31" t="n"/>
      <c r="K50" s="21" t="n"/>
      <c r="L50" s="19" t="n"/>
      <c r="M50" s="31" t="n"/>
      <c r="N50" s="31" t="n"/>
      <c r="O50" s="19" t="n"/>
      <c r="P50" s="22">
        <f>IF(OR($A50="",$J50="",$K50="Levée",$K50="Abandonnée"),"",$J50-'Paramètres'!$B$2)</f>
        <v/>
      </c>
      <c r="Q50" s="23">
        <f>IF($A50="","",IF(OR($K50="Levée",$K50="Abandonnée"),"Clôturée",IF($J50="","Date cible manquante",IF($J50&lt;'Paramètres'!$B$2,"Échue",IF($J50-'Paramètres'!$B$2&lt;='Paramètres'!$B$3,"À traiter sous délai",IF($H50="Critique","Critique active","À surveiller"))))))</f>
        <v/>
      </c>
      <c r="R50" s="22">
        <f>IF(OR($A50="",$B50="",$N50=""),"",$N50-$B50)</f>
        <v/>
      </c>
    </row>
    <row r="51" ht="30" customHeight="1">
      <c r="A51" s="19" t="n"/>
      <c r="B51" s="31" t="n"/>
      <c r="C51" s="19" t="n"/>
      <c r="D51" s="19" t="n"/>
      <c r="E51" s="19" t="n"/>
      <c r="F51" s="19" t="n"/>
      <c r="G51" s="19" t="n"/>
      <c r="H51" s="21" t="n"/>
      <c r="I51" s="19" t="n"/>
      <c r="J51" s="31" t="n"/>
      <c r="K51" s="21" t="n"/>
      <c r="L51" s="19" t="n"/>
      <c r="M51" s="31" t="n"/>
      <c r="N51" s="31" t="n"/>
      <c r="O51" s="19" t="n"/>
      <c r="P51" s="24">
        <f>IF(OR($A51="",$J51="",$K51="Levée",$K51="Abandonnée"),"",$J51-'Paramètres'!$B$2)</f>
        <v/>
      </c>
      <c r="Q51" s="25">
        <f>IF($A51="","",IF(OR($K51="Levée",$K51="Abandonnée"),"Clôturée",IF($J51="","Date cible manquante",IF($J51&lt;'Paramètres'!$B$2,"Échue",IF($J51-'Paramètres'!$B$2&lt;='Paramètres'!$B$3,"À traiter sous délai",IF($H51="Critique","Critique active","À surveiller"))))))</f>
        <v/>
      </c>
      <c r="R51" s="24">
        <f>IF(OR($A51="",$B51="",$N51=""),"",$N51-$B51)</f>
        <v/>
      </c>
    </row>
    <row r="52" ht="30" customHeight="1">
      <c r="A52" s="19" t="n"/>
      <c r="B52" s="31" t="n"/>
      <c r="C52" s="19" t="n"/>
      <c r="D52" s="19" t="n"/>
      <c r="E52" s="19" t="n"/>
      <c r="F52" s="19" t="n"/>
      <c r="G52" s="19" t="n"/>
      <c r="H52" s="21" t="n"/>
      <c r="I52" s="19" t="n"/>
      <c r="J52" s="31" t="n"/>
      <c r="K52" s="21" t="n"/>
      <c r="L52" s="19" t="n"/>
      <c r="M52" s="31" t="n"/>
      <c r="N52" s="31" t="n"/>
      <c r="O52" s="19" t="n"/>
      <c r="P52" s="22">
        <f>IF(OR($A52="",$J52="",$K52="Levée",$K52="Abandonnée"),"",$J52-'Paramètres'!$B$2)</f>
        <v/>
      </c>
      <c r="Q52" s="23">
        <f>IF($A52="","",IF(OR($K52="Levée",$K52="Abandonnée"),"Clôturée",IF($J52="","Date cible manquante",IF($J52&lt;'Paramètres'!$B$2,"Échue",IF($J52-'Paramètres'!$B$2&lt;='Paramètres'!$B$3,"À traiter sous délai",IF($H52="Critique","Critique active","À surveiller"))))))</f>
        <v/>
      </c>
      <c r="R52" s="22">
        <f>IF(OR($A52="",$B52="",$N52=""),"",$N52-$B52)</f>
        <v/>
      </c>
    </row>
    <row r="53" ht="30" customHeight="1">
      <c r="A53" s="19" t="n"/>
      <c r="B53" s="31" t="n"/>
      <c r="C53" s="19" t="n"/>
      <c r="D53" s="19" t="n"/>
      <c r="E53" s="19" t="n"/>
      <c r="F53" s="19" t="n"/>
      <c r="G53" s="19" t="n"/>
      <c r="H53" s="21" t="n"/>
      <c r="I53" s="19" t="n"/>
      <c r="J53" s="31" t="n"/>
      <c r="K53" s="21" t="n"/>
      <c r="L53" s="19" t="n"/>
      <c r="M53" s="31" t="n"/>
      <c r="N53" s="31" t="n"/>
      <c r="O53" s="19" t="n"/>
      <c r="P53" s="24">
        <f>IF(OR($A53="",$J53="",$K53="Levée",$K53="Abandonnée"),"",$J53-'Paramètres'!$B$2)</f>
        <v/>
      </c>
      <c r="Q53" s="25">
        <f>IF($A53="","",IF(OR($K53="Levée",$K53="Abandonnée"),"Clôturée",IF($J53="","Date cible manquante",IF($J53&lt;'Paramètres'!$B$2,"Échue",IF($J53-'Paramètres'!$B$2&lt;='Paramètres'!$B$3,"À traiter sous délai",IF($H53="Critique","Critique active","À surveiller"))))))</f>
        <v/>
      </c>
      <c r="R53" s="24">
        <f>IF(OR($A53="",$B53="",$N53=""),"",$N53-$B53)</f>
        <v/>
      </c>
    </row>
    <row r="54" ht="30" customHeight="1">
      <c r="A54" s="19" t="n"/>
      <c r="B54" s="31" t="n"/>
      <c r="C54" s="19" t="n"/>
      <c r="D54" s="19" t="n"/>
      <c r="E54" s="19" t="n"/>
      <c r="F54" s="19" t="n"/>
      <c r="G54" s="19" t="n"/>
      <c r="H54" s="21" t="n"/>
      <c r="I54" s="19" t="n"/>
      <c r="J54" s="31" t="n"/>
      <c r="K54" s="21" t="n"/>
      <c r="L54" s="19" t="n"/>
      <c r="M54" s="31" t="n"/>
      <c r="N54" s="31" t="n"/>
      <c r="O54" s="19" t="n"/>
      <c r="P54" s="22">
        <f>IF(OR($A54="",$J54="",$K54="Levée",$K54="Abandonnée"),"",$J54-'Paramètres'!$B$2)</f>
        <v/>
      </c>
      <c r="Q54" s="23">
        <f>IF($A54="","",IF(OR($K54="Levée",$K54="Abandonnée"),"Clôturée",IF($J54="","Date cible manquante",IF($J54&lt;'Paramètres'!$B$2,"Échue",IF($J54-'Paramètres'!$B$2&lt;='Paramètres'!$B$3,"À traiter sous délai",IF($H54="Critique","Critique active","À surveiller"))))))</f>
        <v/>
      </c>
      <c r="R54" s="22">
        <f>IF(OR($A54="",$B54="",$N54=""),"",$N54-$B54)</f>
        <v/>
      </c>
    </row>
    <row r="55" ht="30" customHeight="1">
      <c r="A55" s="19" t="n"/>
      <c r="B55" s="31" t="n"/>
      <c r="C55" s="19" t="n"/>
      <c r="D55" s="19" t="n"/>
      <c r="E55" s="19" t="n"/>
      <c r="F55" s="19" t="n"/>
      <c r="G55" s="19" t="n"/>
      <c r="H55" s="21" t="n"/>
      <c r="I55" s="19" t="n"/>
      <c r="J55" s="31" t="n"/>
      <c r="K55" s="21" t="n"/>
      <c r="L55" s="19" t="n"/>
      <c r="M55" s="31" t="n"/>
      <c r="N55" s="31" t="n"/>
      <c r="O55" s="19" t="n"/>
      <c r="P55" s="24">
        <f>IF(OR($A55="",$J55="",$K55="Levée",$K55="Abandonnée"),"",$J55-'Paramètres'!$B$2)</f>
        <v/>
      </c>
      <c r="Q55" s="25">
        <f>IF($A55="","",IF(OR($K55="Levée",$K55="Abandonnée"),"Clôturée",IF($J55="","Date cible manquante",IF($J55&lt;'Paramètres'!$B$2,"Échue",IF($J55-'Paramètres'!$B$2&lt;='Paramètres'!$B$3,"À traiter sous délai",IF($H55="Critique","Critique active","À surveiller"))))))</f>
        <v/>
      </c>
      <c r="R55" s="24">
        <f>IF(OR($A55="",$B55="",$N55=""),"",$N55-$B55)</f>
        <v/>
      </c>
    </row>
    <row r="56" ht="30" customHeight="1">
      <c r="A56" s="19" t="n"/>
      <c r="B56" s="31" t="n"/>
      <c r="C56" s="19" t="n"/>
      <c r="D56" s="19" t="n"/>
      <c r="E56" s="19" t="n"/>
      <c r="F56" s="19" t="n"/>
      <c r="G56" s="19" t="n"/>
      <c r="H56" s="21" t="n"/>
      <c r="I56" s="19" t="n"/>
      <c r="J56" s="31" t="n"/>
      <c r="K56" s="21" t="n"/>
      <c r="L56" s="19" t="n"/>
      <c r="M56" s="31" t="n"/>
      <c r="N56" s="31" t="n"/>
      <c r="O56" s="19" t="n"/>
      <c r="P56" s="22">
        <f>IF(OR($A56="",$J56="",$K56="Levée",$K56="Abandonnée"),"",$J56-'Paramètres'!$B$2)</f>
        <v/>
      </c>
      <c r="Q56" s="23">
        <f>IF($A56="","",IF(OR($K56="Levée",$K56="Abandonnée"),"Clôturée",IF($J56="","Date cible manquante",IF($J56&lt;'Paramètres'!$B$2,"Échue",IF($J56-'Paramètres'!$B$2&lt;='Paramètres'!$B$3,"À traiter sous délai",IF($H56="Critique","Critique active","À surveiller"))))))</f>
        <v/>
      </c>
      <c r="R56" s="22">
        <f>IF(OR($A56="",$B56="",$N56=""),"",$N56-$B56)</f>
        <v/>
      </c>
    </row>
    <row r="57" ht="30" customHeight="1">
      <c r="A57" s="19" t="n"/>
      <c r="B57" s="31" t="n"/>
      <c r="C57" s="19" t="n"/>
      <c r="D57" s="19" t="n"/>
      <c r="E57" s="19" t="n"/>
      <c r="F57" s="19" t="n"/>
      <c r="G57" s="19" t="n"/>
      <c r="H57" s="21" t="n"/>
      <c r="I57" s="19" t="n"/>
      <c r="J57" s="31" t="n"/>
      <c r="K57" s="21" t="n"/>
      <c r="L57" s="19" t="n"/>
      <c r="M57" s="31" t="n"/>
      <c r="N57" s="31" t="n"/>
      <c r="O57" s="19" t="n"/>
      <c r="P57" s="24">
        <f>IF(OR($A57="",$J57="",$K57="Levée",$K57="Abandonnée"),"",$J57-'Paramètres'!$B$2)</f>
        <v/>
      </c>
      <c r="Q57" s="25">
        <f>IF($A57="","",IF(OR($K57="Levée",$K57="Abandonnée"),"Clôturée",IF($J57="","Date cible manquante",IF($J57&lt;'Paramètres'!$B$2,"Échue",IF($J57-'Paramètres'!$B$2&lt;='Paramètres'!$B$3,"À traiter sous délai",IF($H57="Critique","Critique active","À surveiller"))))))</f>
        <v/>
      </c>
      <c r="R57" s="24">
        <f>IF(OR($A57="",$B57="",$N57=""),"",$N57-$B57)</f>
        <v/>
      </c>
    </row>
    <row r="58" ht="30" customHeight="1">
      <c r="A58" s="19" t="n"/>
      <c r="B58" s="31" t="n"/>
      <c r="C58" s="19" t="n"/>
      <c r="D58" s="19" t="n"/>
      <c r="E58" s="19" t="n"/>
      <c r="F58" s="19" t="n"/>
      <c r="G58" s="19" t="n"/>
      <c r="H58" s="21" t="n"/>
      <c r="I58" s="19" t="n"/>
      <c r="J58" s="31" t="n"/>
      <c r="K58" s="21" t="n"/>
      <c r="L58" s="19" t="n"/>
      <c r="M58" s="31" t="n"/>
      <c r="N58" s="31" t="n"/>
      <c r="O58" s="19" t="n"/>
      <c r="P58" s="22">
        <f>IF(OR($A58="",$J58="",$K58="Levée",$K58="Abandonnée"),"",$J58-'Paramètres'!$B$2)</f>
        <v/>
      </c>
      <c r="Q58" s="23">
        <f>IF($A58="","",IF(OR($K58="Levée",$K58="Abandonnée"),"Clôturée",IF($J58="","Date cible manquante",IF($J58&lt;'Paramètres'!$B$2,"Échue",IF($J58-'Paramètres'!$B$2&lt;='Paramètres'!$B$3,"À traiter sous délai",IF($H58="Critique","Critique active","À surveiller"))))))</f>
        <v/>
      </c>
      <c r="R58" s="22">
        <f>IF(OR($A58="",$B58="",$N58=""),"",$N58-$B58)</f>
        <v/>
      </c>
    </row>
    <row r="59" ht="30" customHeight="1">
      <c r="A59" s="19" t="n"/>
      <c r="B59" s="31" t="n"/>
      <c r="C59" s="19" t="n"/>
      <c r="D59" s="19" t="n"/>
      <c r="E59" s="19" t="n"/>
      <c r="F59" s="19" t="n"/>
      <c r="G59" s="19" t="n"/>
      <c r="H59" s="21" t="n"/>
      <c r="I59" s="19" t="n"/>
      <c r="J59" s="31" t="n"/>
      <c r="K59" s="21" t="n"/>
      <c r="L59" s="19" t="n"/>
      <c r="M59" s="31" t="n"/>
      <c r="N59" s="31" t="n"/>
      <c r="O59" s="19" t="n"/>
      <c r="P59" s="24">
        <f>IF(OR($A59="",$J59="",$K59="Levée",$K59="Abandonnée"),"",$J59-'Paramètres'!$B$2)</f>
        <v/>
      </c>
      <c r="Q59" s="25">
        <f>IF($A59="","",IF(OR($K59="Levée",$K59="Abandonnée"),"Clôturée",IF($J59="","Date cible manquante",IF($J59&lt;'Paramètres'!$B$2,"Échue",IF($J59-'Paramètres'!$B$2&lt;='Paramètres'!$B$3,"À traiter sous délai",IF($H59="Critique","Critique active","À surveiller"))))))</f>
        <v/>
      </c>
      <c r="R59" s="24">
        <f>IF(OR($A59="",$B59="",$N59=""),"",$N59-$B59)</f>
        <v/>
      </c>
    </row>
    <row r="60" ht="30" customHeight="1">
      <c r="A60" s="19" t="n"/>
      <c r="B60" s="31" t="n"/>
      <c r="C60" s="19" t="n"/>
      <c r="D60" s="19" t="n"/>
      <c r="E60" s="19" t="n"/>
      <c r="F60" s="19" t="n"/>
      <c r="G60" s="19" t="n"/>
      <c r="H60" s="21" t="n"/>
      <c r="I60" s="19" t="n"/>
      <c r="J60" s="31" t="n"/>
      <c r="K60" s="21" t="n"/>
      <c r="L60" s="19" t="n"/>
      <c r="M60" s="31" t="n"/>
      <c r="N60" s="31" t="n"/>
      <c r="O60" s="19" t="n"/>
      <c r="P60" s="22">
        <f>IF(OR($A60="",$J60="",$K60="Levée",$K60="Abandonnée"),"",$J60-'Paramètres'!$B$2)</f>
        <v/>
      </c>
      <c r="Q60" s="23">
        <f>IF($A60="","",IF(OR($K60="Levée",$K60="Abandonnée"),"Clôturée",IF($J60="","Date cible manquante",IF($J60&lt;'Paramètres'!$B$2,"Échue",IF($J60-'Paramètres'!$B$2&lt;='Paramètres'!$B$3,"À traiter sous délai",IF($H60="Critique","Critique active","À surveiller"))))))</f>
        <v/>
      </c>
      <c r="R60" s="22">
        <f>IF(OR($A60="",$B60="",$N60=""),"",$N60-$B60)</f>
        <v/>
      </c>
    </row>
    <row r="61" ht="30" customHeight="1">
      <c r="A61" s="19" t="n"/>
      <c r="B61" s="31" t="n"/>
      <c r="C61" s="19" t="n"/>
      <c r="D61" s="19" t="n"/>
      <c r="E61" s="19" t="n"/>
      <c r="F61" s="19" t="n"/>
      <c r="G61" s="19" t="n"/>
      <c r="H61" s="21" t="n"/>
      <c r="I61" s="19" t="n"/>
      <c r="J61" s="31" t="n"/>
      <c r="K61" s="21" t="n"/>
      <c r="L61" s="19" t="n"/>
      <c r="M61" s="31" t="n"/>
      <c r="N61" s="31" t="n"/>
      <c r="O61" s="19" t="n"/>
      <c r="P61" s="24">
        <f>IF(OR($A61="",$J61="",$K61="Levée",$K61="Abandonnée"),"",$J61-'Paramètres'!$B$2)</f>
        <v/>
      </c>
      <c r="Q61" s="25">
        <f>IF($A61="","",IF(OR($K61="Levée",$K61="Abandonnée"),"Clôturée",IF($J61="","Date cible manquante",IF($J61&lt;'Paramètres'!$B$2,"Échue",IF($J61-'Paramètres'!$B$2&lt;='Paramètres'!$B$3,"À traiter sous délai",IF($H61="Critique","Critique active","À surveiller"))))))</f>
        <v/>
      </c>
      <c r="R61" s="24">
        <f>IF(OR($A61="",$B61="",$N61=""),"",$N61-$B61)</f>
        <v/>
      </c>
    </row>
    <row r="62" ht="30" customHeight="1">
      <c r="A62" s="19" t="n"/>
      <c r="B62" s="31" t="n"/>
      <c r="C62" s="19" t="n"/>
      <c r="D62" s="19" t="n"/>
      <c r="E62" s="19" t="n"/>
      <c r="F62" s="19" t="n"/>
      <c r="G62" s="19" t="n"/>
      <c r="H62" s="21" t="n"/>
      <c r="I62" s="19" t="n"/>
      <c r="J62" s="31" t="n"/>
      <c r="K62" s="21" t="n"/>
      <c r="L62" s="19" t="n"/>
      <c r="M62" s="31" t="n"/>
      <c r="N62" s="31" t="n"/>
      <c r="O62" s="19" t="n"/>
      <c r="P62" s="22">
        <f>IF(OR($A62="",$J62="",$K62="Levée",$K62="Abandonnée"),"",$J62-'Paramètres'!$B$2)</f>
        <v/>
      </c>
      <c r="Q62" s="23">
        <f>IF($A62="","",IF(OR($K62="Levée",$K62="Abandonnée"),"Clôturée",IF($J62="","Date cible manquante",IF($J62&lt;'Paramètres'!$B$2,"Échue",IF($J62-'Paramètres'!$B$2&lt;='Paramètres'!$B$3,"À traiter sous délai",IF($H62="Critique","Critique active","À surveiller"))))))</f>
        <v/>
      </c>
      <c r="R62" s="22">
        <f>IF(OR($A62="",$B62="",$N62=""),"",$N62-$B62)</f>
        <v/>
      </c>
    </row>
    <row r="63" ht="30" customHeight="1">
      <c r="A63" s="19" t="n"/>
      <c r="B63" s="31" t="n"/>
      <c r="C63" s="19" t="n"/>
      <c r="D63" s="19" t="n"/>
      <c r="E63" s="19" t="n"/>
      <c r="F63" s="19" t="n"/>
      <c r="G63" s="19" t="n"/>
      <c r="H63" s="21" t="n"/>
      <c r="I63" s="19" t="n"/>
      <c r="J63" s="31" t="n"/>
      <c r="K63" s="21" t="n"/>
      <c r="L63" s="19" t="n"/>
      <c r="M63" s="31" t="n"/>
      <c r="N63" s="31" t="n"/>
      <c r="O63" s="19" t="n"/>
      <c r="P63" s="24">
        <f>IF(OR($A63="",$J63="",$K63="Levée",$K63="Abandonnée"),"",$J63-'Paramètres'!$B$2)</f>
        <v/>
      </c>
      <c r="Q63" s="25">
        <f>IF($A63="","",IF(OR($K63="Levée",$K63="Abandonnée"),"Clôturée",IF($J63="","Date cible manquante",IF($J63&lt;'Paramètres'!$B$2,"Échue",IF($J63-'Paramètres'!$B$2&lt;='Paramètres'!$B$3,"À traiter sous délai",IF($H63="Critique","Critique active","À surveiller"))))))</f>
        <v/>
      </c>
      <c r="R63" s="24">
        <f>IF(OR($A63="",$B63="",$N63=""),"",$N63-$B63)</f>
        <v/>
      </c>
    </row>
    <row r="64" ht="30" customHeight="1">
      <c r="A64" s="19" t="n"/>
      <c r="B64" s="31" t="n"/>
      <c r="C64" s="19" t="n"/>
      <c r="D64" s="19" t="n"/>
      <c r="E64" s="19" t="n"/>
      <c r="F64" s="19" t="n"/>
      <c r="G64" s="19" t="n"/>
      <c r="H64" s="21" t="n"/>
      <c r="I64" s="19" t="n"/>
      <c r="J64" s="31" t="n"/>
      <c r="K64" s="21" t="n"/>
      <c r="L64" s="19" t="n"/>
      <c r="M64" s="31" t="n"/>
      <c r="N64" s="31" t="n"/>
      <c r="O64" s="19" t="n"/>
      <c r="P64" s="22">
        <f>IF(OR($A64="",$J64="",$K64="Levée",$K64="Abandonnée"),"",$J64-'Paramètres'!$B$2)</f>
        <v/>
      </c>
      <c r="Q64" s="23">
        <f>IF($A64="","",IF(OR($K64="Levée",$K64="Abandonnée"),"Clôturée",IF($J64="","Date cible manquante",IF($J64&lt;'Paramètres'!$B$2,"Échue",IF($J64-'Paramètres'!$B$2&lt;='Paramètres'!$B$3,"À traiter sous délai",IF($H64="Critique","Critique active","À surveiller"))))))</f>
        <v/>
      </c>
      <c r="R64" s="22">
        <f>IF(OR($A64="",$B64="",$N64=""),"",$N64-$B64)</f>
        <v/>
      </c>
    </row>
    <row r="65" ht="30" customHeight="1">
      <c r="A65" s="19" t="n"/>
      <c r="B65" s="31" t="n"/>
      <c r="C65" s="19" t="n"/>
      <c r="D65" s="19" t="n"/>
      <c r="E65" s="19" t="n"/>
      <c r="F65" s="19" t="n"/>
      <c r="G65" s="19" t="n"/>
      <c r="H65" s="21" t="n"/>
      <c r="I65" s="19" t="n"/>
      <c r="J65" s="31" t="n"/>
      <c r="K65" s="21" t="n"/>
      <c r="L65" s="19" t="n"/>
      <c r="M65" s="31" t="n"/>
      <c r="N65" s="31" t="n"/>
      <c r="O65" s="19" t="n"/>
      <c r="P65" s="24">
        <f>IF(OR($A65="",$J65="",$K65="Levée",$K65="Abandonnée"),"",$J65-'Paramètres'!$B$2)</f>
        <v/>
      </c>
      <c r="Q65" s="25">
        <f>IF($A65="","",IF(OR($K65="Levée",$K65="Abandonnée"),"Clôturée",IF($J65="","Date cible manquante",IF($J65&lt;'Paramètres'!$B$2,"Échue",IF($J65-'Paramètres'!$B$2&lt;='Paramètres'!$B$3,"À traiter sous délai",IF($H65="Critique","Critique active","À surveiller"))))))</f>
        <v/>
      </c>
      <c r="R65" s="24">
        <f>IF(OR($A65="",$B65="",$N65=""),"",$N65-$B65)</f>
        <v/>
      </c>
    </row>
    <row r="66" ht="30" customHeight="1">
      <c r="A66" s="19" t="n"/>
      <c r="B66" s="31" t="n"/>
      <c r="C66" s="19" t="n"/>
      <c r="D66" s="19" t="n"/>
      <c r="E66" s="19" t="n"/>
      <c r="F66" s="19" t="n"/>
      <c r="G66" s="19" t="n"/>
      <c r="H66" s="21" t="n"/>
      <c r="I66" s="19" t="n"/>
      <c r="J66" s="31" t="n"/>
      <c r="K66" s="21" t="n"/>
      <c r="L66" s="19" t="n"/>
      <c r="M66" s="31" t="n"/>
      <c r="N66" s="31" t="n"/>
      <c r="O66" s="19" t="n"/>
      <c r="P66" s="22">
        <f>IF(OR($A66="",$J66="",$K66="Levée",$K66="Abandonnée"),"",$J66-'Paramètres'!$B$2)</f>
        <v/>
      </c>
      <c r="Q66" s="23">
        <f>IF($A66="","",IF(OR($K66="Levée",$K66="Abandonnée"),"Clôturée",IF($J66="","Date cible manquante",IF($J66&lt;'Paramètres'!$B$2,"Échue",IF($J66-'Paramètres'!$B$2&lt;='Paramètres'!$B$3,"À traiter sous délai",IF($H66="Critique","Critique active","À surveiller"))))))</f>
        <v/>
      </c>
      <c r="R66" s="22">
        <f>IF(OR($A66="",$B66="",$N66=""),"",$N66-$B66)</f>
        <v/>
      </c>
    </row>
    <row r="67" ht="30" customHeight="1">
      <c r="A67" s="19" t="n"/>
      <c r="B67" s="31" t="n"/>
      <c r="C67" s="19" t="n"/>
      <c r="D67" s="19" t="n"/>
      <c r="E67" s="19" t="n"/>
      <c r="F67" s="19" t="n"/>
      <c r="G67" s="19" t="n"/>
      <c r="H67" s="21" t="n"/>
      <c r="I67" s="19" t="n"/>
      <c r="J67" s="31" t="n"/>
      <c r="K67" s="21" t="n"/>
      <c r="L67" s="19" t="n"/>
      <c r="M67" s="31" t="n"/>
      <c r="N67" s="31" t="n"/>
      <c r="O67" s="19" t="n"/>
      <c r="P67" s="24">
        <f>IF(OR($A67="",$J67="",$K67="Levée",$K67="Abandonnée"),"",$J67-'Paramètres'!$B$2)</f>
        <v/>
      </c>
      <c r="Q67" s="25">
        <f>IF($A67="","",IF(OR($K67="Levée",$K67="Abandonnée"),"Clôturée",IF($J67="","Date cible manquante",IF($J67&lt;'Paramètres'!$B$2,"Échue",IF($J67-'Paramètres'!$B$2&lt;='Paramètres'!$B$3,"À traiter sous délai",IF($H67="Critique","Critique active","À surveiller"))))))</f>
        <v/>
      </c>
      <c r="R67" s="24">
        <f>IF(OR($A67="",$B67="",$N67=""),"",$N67-$B67)</f>
        <v/>
      </c>
    </row>
    <row r="68" ht="30" customHeight="1">
      <c r="A68" s="19" t="n"/>
      <c r="B68" s="31" t="n"/>
      <c r="C68" s="19" t="n"/>
      <c r="D68" s="19" t="n"/>
      <c r="E68" s="19" t="n"/>
      <c r="F68" s="19" t="n"/>
      <c r="G68" s="19" t="n"/>
      <c r="H68" s="21" t="n"/>
      <c r="I68" s="19" t="n"/>
      <c r="J68" s="31" t="n"/>
      <c r="K68" s="21" t="n"/>
      <c r="L68" s="19" t="n"/>
      <c r="M68" s="31" t="n"/>
      <c r="N68" s="31" t="n"/>
      <c r="O68" s="19" t="n"/>
      <c r="P68" s="22">
        <f>IF(OR($A68="",$J68="",$K68="Levée",$K68="Abandonnée"),"",$J68-'Paramètres'!$B$2)</f>
        <v/>
      </c>
      <c r="Q68" s="23">
        <f>IF($A68="","",IF(OR($K68="Levée",$K68="Abandonnée"),"Clôturée",IF($J68="","Date cible manquante",IF($J68&lt;'Paramètres'!$B$2,"Échue",IF($J68-'Paramètres'!$B$2&lt;='Paramètres'!$B$3,"À traiter sous délai",IF($H68="Critique","Critique active","À surveiller"))))))</f>
        <v/>
      </c>
      <c r="R68" s="22">
        <f>IF(OR($A68="",$B68="",$N68=""),"",$N68-$B68)</f>
        <v/>
      </c>
    </row>
    <row r="69" ht="30" customHeight="1">
      <c r="A69" s="19" t="n"/>
      <c r="B69" s="31" t="n"/>
      <c r="C69" s="19" t="n"/>
      <c r="D69" s="19" t="n"/>
      <c r="E69" s="19" t="n"/>
      <c r="F69" s="19" t="n"/>
      <c r="G69" s="19" t="n"/>
      <c r="H69" s="21" t="n"/>
      <c r="I69" s="19" t="n"/>
      <c r="J69" s="31" t="n"/>
      <c r="K69" s="21" t="n"/>
      <c r="L69" s="19" t="n"/>
      <c r="M69" s="31" t="n"/>
      <c r="N69" s="31" t="n"/>
      <c r="O69" s="19" t="n"/>
      <c r="P69" s="24">
        <f>IF(OR($A69="",$J69="",$K69="Levée",$K69="Abandonnée"),"",$J69-'Paramètres'!$B$2)</f>
        <v/>
      </c>
      <c r="Q69" s="25">
        <f>IF($A69="","",IF(OR($K69="Levée",$K69="Abandonnée"),"Clôturée",IF($J69="","Date cible manquante",IF($J69&lt;'Paramètres'!$B$2,"Échue",IF($J69-'Paramètres'!$B$2&lt;='Paramètres'!$B$3,"À traiter sous délai",IF($H69="Critique","Critique active","À surveiller"))))))</f>
        <v/>
      </c>
      <c r="R69" s="24">
        <f>IF(OR($A69="",$B69="",$N69=""),"",$N69-$B69)</f>
        <v/>
      </c>
    </row>
    <row r="70" ht="30" customHeight="1">
      <c r="A70" s="19" t="n"/>
      <c r="B70" s="31" t="n"/>
      <c r="C70" s="19" t="n"/>
      <c r="D70" s="19" t="n"/>
      <c r="E70" s="19" t="n"/>
      <c r="F70" s="19" t="n"/>
      <c r="G70" s="19" t="n"/>
      <c r="H70" s="21" t="n"/>
      <c r="I70" s="19" t="n"/>
      <c r="J70" s="31" t="n"/>
      <c r="K70" s="21" t="n"/>
      <c r="L70" s="19" t="n"/>
      <c r="M70" s="31" t="n"/>
      <c r="N70" s="31" t="n"/>
      <c r="O70" s="19" t="n"/>
      <c r="P70" s="22">
        <f>IF(OR($A70="",$J70="",$K70="Levée",$K70="Abandonnée"),"",$J70-'Paramètres'!$B$2)</f>
        <v/>
      </c>
      <c r="Q70" s="23">
        <f>IF($A70="","",IF(OR($K70="Levée",$K70="Abandonnée"),"Clôturée",IF($J70="","Date cible manquante",IF($J70&lt;'Paramètres'!$B$2,"Échue",IF($J70-'Paramètres'!$B$2&lt;='Paramètres'!$B$3,"À traiter sous délai",IF($H70="Critique","Critique active","À surveiller"))))))</f>
        <v/>
      </c>
      <c r="R70" s="22">
        <f>IF(OR($A70="",$B70="",$N70=""),"",$N70-$B70)</f>
        <v/>
      </c>
    </row>
    <row r="71" ht="30" customHeight="1">
      <c r="A71" s="19" t="n"/>
      <c r="B71" s="31" t="n"/>
      <c r="C71" s="19" t="n"/>
      <c r="D71" s="19" t="n"/>
      <c r="E71" s="19" t="n"/>
      <c r="F71" s="19" t="n"/>
      <c r="G71" s="19" t="n"/>
      <c r="H71" s="21" t="n"/>
      <c r="I71" s="19" t="n"/>
      <c r="J71" s="31" t="n"/>
      <c r="K71" s="21" t="n"/>
      <c r="L71" s="19" t="n"/>
      <c r="M71" s="31" t="n"/>
      <c r="N71" s="31" t="n"/>
      <c r="O71" s="19" t="n"/>
      <c r="P71" s="24">
        <f>IF(OR($A71="",$J71="",$K71="Levée",$K71="Abandonnée"),"",$J71-'Paramètres'!$B$2)</f>
        <v/>
      </c>
      <c r="Q71" s="25">
        <f>IF($A71="","",IF(OR($K71="Levée",$K71="Abandonnée"),"Clôturée",IF($J71="","Date cible manquante",IF($J71&lt;'Paramètres'!$B$2,"Échue",IF($J71-'Paramètres'!$B$2&lt;='Paramètres'!$B$3,"À traiter sous délai",IF($H71="Critique","Critique active","À surveiller"))))))</f>
        <v/>
      </c>
      <c r="R71" s="24">
        <f>IF(OR($A71="",$B71="",$N71=""),"",$N71-$B71)</f>
        <v/>
      </c>
    </row>
    <row r="72" ht="30" customHeight="1">
      <c r="A72" s="19" t="n"/>
      <c r="B72" s="31" t="n"/>
      <c r="C72" s="19" t="n"/>
      <c r="D72" s="19" t="n"/>
      <c r="E72" s="19" t="n"/>
      <c r="F72" s="19" t="n"/>
      <c r="G72" s="19" t="n"/>
      <c r="H72" s="21" t="n"/>
      <c r="I72" s="19" t="n"/>
      <c r="J72" s="31" t="n"/>
      <c r="K72" s="21" t="n"/>
      <c r="L72" s="19" t="n"/>
      <c r="M72" s="31" t="n"/>
      <c r="N72" s="31" t="n"/>
      <c r="O72" s="19" t="n"/>
      <c r="P72" s="22">
        <f>IF(OR($A72="",$J72="",$K72="Levée",$K72="Abandonnée"),"",$J72-'Paramètres'!$B$2)</f>
        <v/>
      </c>
      <c r="Q72" s="23">
        <f>IF($A72="","",IF(OR($K72="Levée",$K72="Abandonnée"),"Clôturée",IF($J72="","Date cible manquante",IF($J72&lt;'Paramètres'!$B$2,"Échue",IF($J72-'Paramètres'!$B$2&lt;='Paramètres'!$B$3,"À traiter sous délai",IF($H72="Critique","Critique active","À surveiller"))))))</f>
        <v/>
      </c>
      <c r="R72" s="22">
        <f>IF(OR($A72="",$B72="",$N72=""),"",$N72-$B72)</f>
        <v/>
      </c>
    </row>
    <row r="73" ht="30" customHeight="1">
      <c r="A73" s="19" t="n"/>
      <c r="B73" s="31" t="n"/>
      <c r="C73" s="19" t="n"/>
      <c r="D73" s="19" t="n"/>
      <c r="E73" s="19" t="n"/>
      <c r="F73" s="19" t="n"/>
      <c r="G73" s="19" t="n"/>
      <c r="H73" s="21" t="n"/>
      <c r="I73" s="19" t="n"/>
      <c r="J73" s="31" t="n"/>
      <c r="K73" s="21" t="n"/>
      <c r="L73" s="19" t="n"/>
      <c r="M73" s="31" t="n"/>
      <c r="N73" s="31" t="n"/>
      <c r="O73" s="19" t="n"/>
      <c r="P73" s="24">
        <f>IF(OR($A73="",$J73="",$K73="Levée",$K73="Abandonnée"),"",$J73-'Paramètres'!$B$2)</f>
        <v/>
      </c>
      <c r="Q73" s="25">
        <f>IF($A73="","",IF(OR($K73="Levée",$K73="Abandonnée"),"Clôturée",IF($J73="","Date cible manquante",IF($J73&lt;'Paramètres'!$B$2,"Échue",IF($J73-'Paramètres'!$B$2&lt;='Paramètres'!$B$3,"À traiter sous délai",IF($H73="Critique","Critique active","À surveiller"))))))</f>
        <v/>
      </c>
      <c r="R73" s="24">
        <f>IF(OR($A73="",$B73="",$N73=""),"",$N73-$B73)</f>
        <v/>
      </c>
    </row>
    <row r="74" ht="30" customHeight="1">
      <c r="A74" s="19" t="n"/>
      <c r="B74" s="31" t="n"/>
      <c r="C74" s="19" t="n"/>
      <c r="D74" s="19" t="n"/>
      <c r="E74" s="19" t="n"/>
      <c r="F74" s="19" t="n"/>
      <c r="G74" s="19" t="n"/>
      <c r="H74" s="21" t="n"/>
      <c r="I74" s="19" t="n"/>
      <c r="J74" s="31" t="n"/>
      <c r="K74" s="21" t="n"/>
      <c r="L74" s="19" t="n"/>
      <c r="M74" s="31" t="n"/>
      <c r="N74" s="31" t="n"/>
      <c r="O74" s="19" t="n"/>
      <c r="P74" s="22">
        <f>IF(OR($A74="",$J74="",$K74="Levée",$K74="Abandonnée"),"",$J74-'Paramètres'!$B$2)</f>
        <v/>
      </c>
      <c r="Q74" s="23">
        <f>IF($A74="","",IF(OR($K74="Levée",$K74="Abandonnée"),"Clôturée",IF($J74="","Date cible manquante",IF($J74&lt;'Paramètres'!$B$2,"Échue",IF($J74-'Paramètres'!$B$2&lt;='Paramètres'!$B$3,"À traiter sous délai",IF($H74="Critique","Critique active","À surveiller"))))))</f>
        <v/>
      </c>
      <c r="R74" s="22">
        <f>IF(OR($A74="",$B74="",$N74=""),"",$N74-$B74)</f>
        <v/>
      </c>
    </row>
    <row r="75" ht="30" customHeight="1">
      <c r="A75" s="19" t="n"/>
      <c r="B75" s="31" t="n"/>
      <c r="C75" s="19" t="n"/>
      <c r="D75" s="19" t="n"/>
      <c r="E75" s="19" t="n"/>
      <c r="F75" s="19" t="n"/>
      <c r="G75" s="19" t="n"/>
      <c r="H75" s="21" t="n"/>
      <c r="I75" s="19" t="n"/>
      <c r="J75" s="31" t="n"/>
      <c r="K75" s="21" t="n"/>
      <c r="L75" s="19" t="n"/>
      <c r="M75" s="31" t="n"/>
      <c r="N75" s="31" t="n"/>
      <c r="O75" s="19" t="n"/>
      <c r="P75" s="24">
        <f>IF(OR($A75="",$J75="",$K75="Levée",$K75="Abandonnée"),"",$J75-'Paramètres'!$B$2)</f>
        <v/>
      </c>
      <c r="Q75" s="25">
        <f>IF($A75="","",IF(OR($K75="Levée",$K75="Abandonnée"),"Clôturée",IF($J75="","Date cible manquante",IF($J75&lt;'Paramètres'!$B$2,"Échue",IF($J75-'Paramètres'!$B$2&lt;='Paramètres'!$B$3,"À traiter sous délai",IF($H75="Critique","Critique active","À surveiller"))))))</f>
        <v/>
      </c>
      <c r="R75" s="24">
        <f>IF(OR($A75="",$B75="",$N75=""),"",$N75-$B75)</f>
        <v/>
      </c>
    </row>
    <row r="76" ht="30" customHeight="1">
      <c r="A76" s="19" t="n"/>
      <c r="B76" s="31" t="n"/>
      <c r="C76" s="19" t="n"/>
      <c r="D76" s="19" t="n"/>
      <c r="E76" s="19" t="n"/>
      <c r="F76" s="19" t="n"/>
      <c r="G76" s="19" t="n"/>
      <c r="H76" s="21" t="n"/>
      <c r="I76" s="19" t="n"/>
      <c r="J76" s="31" t="n"/>
      <c r="K76" s="21" t="n"/>
      <c r="L76" s="19" t="n"/>
      <c r="M76" s="31" t="n"/>
      <c r="N76" s="31" t="n"/>
      <c r="O76" s="19" t="n"/>
      <c r="P76" s="22">
        <f>IF(OR($A76="",$J76="",$K76="Levée",$K76="Abandonnée"),"",$J76-'Paramètres'!$B$2)</f>
        <v/>
      </c>
      <c r="Q76" s="23">
        <f>IF($A76="","",IF(OR($K76="Levée",$K76="Abandonnée"),"Clôturée",IF($J76="","Date cible manquante",IF($J76&lt;'Paramètres'!$B$2,"Échue",IF($J76-'Paramètres'!$B$2&lt;='Paramètres'!$B$3,"À traiter sous délai",IF($H76="Critique","Critique active","À surveiller"))))))</f>
        <v/>
      </c>
      <c r="R76" s="22">
        <f>IF(OR($A76="",$B76="",$N76=""),"",$N76-$B76)</f>
        <v/>
      </c>
    </row>
    <row r="77" ht="30" customHeight="1">
      <c r="A77" s="19" t="n"/>
      <c r="B77" s="31" t="n"/>
      <c r="C77" s="19" t="n"/>
      <c r="D77" s="19" t="n"/>
      <c r="E77" s="19" t="n"/>
      <c r="F77" s="19" t="n"/>
      <c r="G77" s="19" t="n"/>
      <c r="H77" s="21" t="n"/>
      <c r="I77" s="19" t="n"/>
      <c r="J77" s="31" t="n"/>
      <c r="K77" s="21" t="n"/>
      <c r="L77" s="19" t="n"/>
      <c r="M77" s="31" t="n"/>
      <c r="N77" s="31" t="n"/>
      <c r="O77" s="19" t="n"/>
      <c r="P77" s="24">
        <f>IF(OR($A77="",$J77="",$K77="Levée",$K77="Abandonnée"),"",$J77-'Paramètres'!$B$2)</f>
        <v/>
      </c>
      <c r="Q77" s="25">
        <f>IF($A77="","",IF(OR($K77="Levée",$K77="Abandonnée"),"Clôturée",IF($J77="","Date cible manquante",IF($J77&lt;'Paramètres'!$B$2,"Échue",IF($J77-'Paramètres'!$B$2&lt;='Paramètres'!$B$3,"À traiter sous délai",IF($H77="Critique","Critique active","À surveiller"))))))</f>
        <v/>
      </c>
      <c r="R77" s="24">
        <f>IF(OR($A77="",$B77="",$N77=""),"",$N77-$B77)</f>
        <v/>
      </c>
    </row>
    <row r="78" ht="30" customHeight="1">
      <c r="A78" s="19" t="n"/>
      <c r="B78" s="31" t="n"/>
      <c r="C78" s="19" t="n"/>
      <c r="D78" s="19" t="n"/>
      <c r="E78" s="19" t="n"/>
      <c r="F78" s="19" t="n"/>
      <c r="G78" s="19" t="n"/>
      <c r="H78" s="21" t="n"/>
      <c r="I78" s="19" t="n"/>
      <c r="J78" s="31" t="n"/>
      <c r="K78" s="21" t="n"/>
      <c r="L78" s="19" t="n"/>
      <c r="M78" s="31" t="n"/>
      <c r="N78" s="31" t="n"/>
      <c r="O78" s="19" t="n"/>
      <c r="P78" s="22">
        <f>IF(OR($A78="",$J78="",$K78="Levée",$K78="Abandonnée"),"",$J78-'Paramètres'!$B$2)</f>
        <v/>
      </c>
      <c r="Q78" s="23">
        <f>IF($A78="","",IF(OR($K78="Levée",$K78="Abandonnée"),"Clôturée",IF($J78="","Date cible manquante",IF($J78&lt;'Paramètres'!$B$2,"Échue",IF($J78-'Paramètres'!$B$2&lt;='Paramètres'!$B$3,"À traiter sous délai",IF($H78="Critique","Critique active","À surveiller"))))))</f>
        <v/>
      </c>
      <c r="R78" s="22">
        <f>IF(OR($A78="",$B78="",$N78=""),"",$N78-$B78)</f>
        <v/>
      </c>
    </row>
    <row r="79" ht="30" customHeight="1">
      <c r="A79" s="19" t="n"/>
      <c r="B79" s="31" t="n"/>
      <c r="C79" s="19" t="n"/>
      <c r="D79" s="19" t="n"/>
      <c r="E79" s="19" t="n"/>
      <c r="F79" s="19" t="n"/>
      <c r="G79" s="19" t="n"/>
      <c r="H79" s="21" t="n"/>
      <c r="I79" s="19" t="n"/>
      <c r="J79" s="31" t="n"/>
      <c r="K79" s="21" t="n"/>
      <c r="L79" s="19" t="n"/>
      <c r="M79" s="31" t="n"/>
      <c r="N79" s="31" t="n"/>
      <c r="O79" s="19" t="n"/>
      <c r="P79" s="24">
        <f>IF(OR($A79="",$J79="",$K79="Levée",$K79="Abandonnée"),"",$J79-'Paramètres'!$B$2)</f>
        <v/>
      </c>
      <c r="Q79" s="25">
        <f>IF($A79="","",IF(OR($K79="Levée",$K79="Abandonnée"),"Clôturée",IF($J79="","Date cible manquante",IF($J79&lt;'Paramètres'!$B$2,"Échue",IF($J79-'Paramètres'!$B$2&lt;='Paramètres'!$B$3,"À traiter sous délai",IF($H79="Critique","Critique active","À surveiller"))))))</f>
        <v/>
      </c>
      <c r="R79" s="24">
        <f>IF(OR($A79="",$B79="",$N79=""),"",$N79-$B79)</f>
        <v/>
      </c>
    </row>
    <row r="80" ht="30" customHeight="1">
      <c r="A80" s="19" t="n"/>
      <c r="B80" s="31" t="n"/>
      <c r="C80" s="19" t="n"/>
      <c r="D80" s="19" t="n"/>
      <c r="E80" s="19" t="n"/>
      <c r="F80" s="19" t="n"/>
      <c r="G80" s="19" t="n"/>
      <c r="H80" s="21" t="n"/>
      <c r="I80" s="19" t="n"/>
      <c r="J80" s="31" t="n"/>
      <c r="K80" s="21" t="n"/>
      <c r="L80" s="19" t="n"/>
      <c r="M80" s="31" t="n"/>
      <c r="N80" s="31" t="n"/>
      <c r="O80" s="19" t="n"/>
      <c r="P80" s="22">
        <f>IF(OR($A80="",$J80="",$K80="Levée",$K80="Abandonnée"),"",$J80-'Paramètres'!$B$2)</f>
        <v/>
      </c>
      <c r="Q80" s="23">
        <f>IF($A80="","",IF(OR($K80="Levée",$K80="Abandonnée"),"Clôturée",IF($J80="","Date cible manquante",IF($J80&lt;'Paramètres'!$B$2,"Échue",IF($J80-'Paramètres'!$B$2&lt;='Paramètres'!$B$3,"À traiter sous délai",IF($H80="Critique","Critique active","À surveiller"))))))</f>
        <v/>
      </c>
      <c r="R80" s="22">
        <f>IF(OR($A80="",$B80="",$N80=""),"",$N80-$B80)</f>
        <v/>
      </c>
    </row>
    <row r="81" ht="30" customHeight="1">
      <c r="A81" s="19" t="n"/>
      <c r="B81" s="31" t="n"/>
      <c r="C81" s="19" t="n"/>
      <c r="D81" s="19" t="n"/>
      <c r="E81" s="19" t="n"/>
      <c r="F81" s="19" t="n"/>
      <c r="G81" s="19" t="n"/>
      <c r="H81" s="21" t="n"/>
      <c r="I81" s="19" t="n"/>
      <c r="J81" s="31" t="n"/>
      <c r="K81" s="21" t="n"/>
      <c r="L81" s="19" t="n"/>
      <c r="M81" s="31" t="n"/>
      <c r="N81" s="31" t="n"/>
      <c r="O81" s="19" t="n"/>
      <c r="P81" s="24">
        <f>IF(OR($A81="",$J81="",$K81="Levée",$K81="Abandonnée"),"",$J81-'Paramètres'!$B$2)</f>
        <v/>
      </c>
      <c r="Q81" s="25">
        <f>IF($A81="","",IF(OR($K81="Levée",$K81="Abandonnée"),"Clôturée",IF($J81="","Date cible manquante",IF($J81&lt;'Paramètres'!$B$2,"Échue",IF($J81-'Paramètres'!$B$2&lt;='Paramètres'!$B$3,"À traiter sous délai",IF($H81="Critique","Critique active","À surveiller"))))))</f>
        <v/>
      </c>
      <c r="R81" s="24">
        <f>IF(OR($A81="",$B81="",$N81=""),"",$N81-$B81)</f>
        <v/>
      </c>
    </row>
    <row r="82" ht="30" customHeight="1">
      <c r="A82" s="19" t="n"/>
      <c r="B82" s="31" t="n"/>
      <c r="C82" s="19" t="n"/>
      <c r="D82" s="19" t="n"/>
      <c r="E82" s="19" t="n"/>
      <c r="F82" s="19" t="n"/>
      <c r="G82" s="19" t="n"/>
      <c r="H82" s="21" t="n"/>
      <c r="I82" s="19" t="n"/>
      <c r="J82" s="31" t="n"/>
      <c r="K82" s="21" t="n"/>
      <c r="L82" s="19" t="n"/>
      <c r="M82" s="31" t="n"/>
      <c r="N82" s="31" t="n"/>
      <c r="O82" s="19" t="n"/>
      <c r="P82" s="22">
        <f>IF(OR($A82="",$J82="",$K82="Levée",$K82="Abandonnée"),"",$J82-'Paramètres'!$B$2)</f>
        <v/>
      </c>
      <c r="Q82" s="23">
        <f>IF($A82="","",IF(OR($K82="Levée",$K82="Abandonnée"),"Clôturée",IF($J82="","Date cible manquante",IF($J82&lt;'Paramètres'!$B$2,"Échue",IF($J82-'Paramètres'!$B$2&lt;='Paramètres'!$B$3,"À traiter sous délai",IF($H82="Critique","Critique active","À surveiller"))))))</f>
        <v/>
      </c>
      <c r="R82" s="22">
        <f>IF(OR($A82="",$B82="",$N82=""),"",$N82-$B82)</f>
        <v/>
      </c>
    </row>
    <row r="83" ht="30" customHeight="1">
      <c r="A83" s="19" t="n"/>
      <c r="B83" s="31" t="n"/>
      <c r="C83" s="19" t="n"/>
      <c r="D83" s="19" t="n"/>
      <c r="E83" s="19" t="n"/>
      <c r="F83" s="19" t="n"/>
      <c r="G83" s="19" t="n"/>
      <c r="H83" s="21" t="n"/>
      <c r="I83" s="19" t="n"/>
      <c r="J83" s="31" t="n"/>
      <c r="K83" s="21" t="n"/>
      <c r="L83" s="19" t="n"/>
      <c r="M83" s="31" t="n"/>
      <c r="N83" s="31" t="n"/>
      <c r="O83" s="19" t="n"/>
      <c r="P83" s="24">
        <f>IF(OR($A83="",$J83="",$K83="Levée",$K83="Abandonnée"),"",$J83-'Paramètres'!$B$2)</f>
        <v/>
      </c>
      <c r="Q83" s="25">
        <f>IF($A83="","",IF(OR($K83="Levée",$K83="Abandonnée"),"Clôturée",IF($J83="","Date cible manquante",IF($J83&lt;'Paramètres'!$B$2,"Échue",IF($J83-'Paramètres'!$B$2&lt;='Paramètres'!$B$3,"À traiter sous délai",IF($H83="Critique","Critique active","À surveiller"))))))</f>
        <v/>
      </c>
      <c r="R83" s="24">
        <f>IF(OR($A83="",$B83="",$N83=""),"",$N83-$B83)</f>
        <v/>
      </c>
    </row>
    <row r="84" ht="30" customHeight="1">
      <c r="A84" s="19" t="n"/>
      <c r="B84" s="31" t="n"/>
      <c r="C84" s="19" t="n"/>
      <c r="D84" s="19" t="n"/>
      <c r="E84" s="19" t="n"/>
      <c r="F84" s="19" t="n"/>
      <c r="G84" s="19" t="n"/>
      <c r="H84" s="21" t="n"/>
      <c r="I84" s="19" t="n"/>
      <c r="J84" s="31" t="n"/>
      <c r="K84" s="21" t="n"/>
      <c r="L84" s="19" t="n"/>
      <c r="M84" s="31" t="n"/>
      <c r="N84" s="31" t="n"/>
      <c r="O84" s="19" t="n"/>
      <c r="P84" s="22">
        <f>IF(OR($A84="",$J84="",$K84="Levée",$K84="Abandonnée"),"",$J84-'Paramètres'!$B$2)</f>
        <v/>
      </c>
      <c r="Q84" s="23">
        <f>IF($A84="","",IF(OR($K84="Levée",$K84="Abandonnée"),"Clôturée",IF($J84="","Date cible manquante",IF($J84&lt;'Paramètres'!$B$2,"Échue",IF($J84-'Paramètres'!$B$2&lt;='Paramètres'!$B$3,"À traiter sous délai",IF($H84="Critique","Critique active","À surveiller"))))))</f>
        <v/>
      </c>
      <c r="R84" s="22">
        <f>IF(OR($A84="",$B84="",$N84=""),"",$N84-$B84)</f>
        <v/>
      </c>
    </row>
    <row r="85" ht="30" customHeight="1">
      <c r="A85" s="19" t="n"/>
      <c r="B85" s="31" t="n"/>
      <c r="C85" s="19" t="n"/>
      <c r="D85" s="19" t="n"/>
      <c r="E85" s="19" t="n"/>
      <c r="F85" s="19" t="n"/>
      <c r="G85" s="19" t="n"/>
      <c r="H85" s="21" t="n"/>
      <c r="I85" s="19" t="n"/>
      <c r="J85" s="31" t="n"/>
      <c r="K85" s="21" t="n"/>
      <c r="L85" s="19" t="n"/>
      <c r="M85" s="31" t="n"/>
      <c r="N85" s="31" t="n"/>
      <c r="O85" s="19" t="n"/>
      <c r="P85" s="24">
        <f>IF(OR($A85="",$J85="",$K85="Levée",$K85="Abandonnée"),"",$J85-'Paramètres'!$B$2)</f>
        <v/>
      </c>
      <c r="Q85" s="25">
        <f>IF($A85="","",IF(OR($K85="Levée",$K85="Abandonnée"),"Clôturée",IF($J85="","Date cible manquante",IF($J85&lt;'Paramètres'!$B$2,"Échue",IF($J85-'Paramètres'!$B$2&lt;='Paramètres'!$B$3,"À traiter sous délai",IF($H85="Critique","Critique active","À surveiller"))))))</f>
        <v/>
      </c>
      <c r="R85" s="24">
        <f>IF(OR($A85="",$B85="",$N85=""),"",$N85-$B85)</f>
        <v/>
      </c>
    </row>
    <row r="86" ht="30" customHeight="1">
      <c r="A86" s="19" t="n"/>
      <c r="B86" s="31" t="n"/>
      <c r="C86" s="19" t="n"/>
      <c r="D86" s="19" t="n"/>
      <c r="E86" s="19" t="n"/>
      <c r="F86" s="19" t="n"/>
      <c r="G86" s="19" t="n"/>
      <c r="H86" s="21" t="n"/>
      <c r="I86" s="19" t="n"/>
      <c r="J86" s="31" t="n"/>
      <c r="K86" s="21" t="n"/>
      <c r="L86" s="19" t="n"/>
      <c r="M86" s="31" t="n"/>
      <c r="N86" s="31" t="n"/>
      <c r="O86" s="19" t="n"/>
      <c r="P86" s="22">
        <f>IF(OR($A86="",$J86="",$K86="Levée",$K86="Abandonnée"),"",$J86-'Paramètres'!$B$2)</f>
        <v/>
      </c>
      <c r="Q86" s="23">
        <f>IF($A86="","",IF(OR($K86="Levée",$K86="Abandonnée"),"Clôturée",IF($J86="","Date cible manquante",IF($J86&lt;'Paramètres'!$B$2,"Échue",IF($J86-'Paramètres'!$B$2&lt;='Paramètres'!$B$3,"À traiter sous délai",IF($H86="Critique","Critique active","À surveiller"))))))</f>
        <v/>
      </c>
      <c r="R86" s="22">
        <f>IF(OR($A86="",$B86="",$N86=""),"",$N86-$B86)</f>
        <v/>
      </c>
    </row>
    <row r="87" ht="30" customHeight="1">
      <c r="A87" s="19" t="n"/>
      <c r="B87" s="31" t="n"/>
      <c r="C87" s="19" t="n"/>
      <c r="D87" s="19" t="n"/>
      <c r="E87" s="19" t="n"/>
      <c r="F87" s="19" t="n"/>
      <c r="G87" s="19" t="n"/>
      <c r="H87" s="21" t="n"/>
      <c r="I87" s="19" t="n"/>
      <c r="J87" s="31" t="n"/>
      <c r="K87" s="21" t="n"/>
      <c r="L87" s="19" t="n"/>
      <c r="M87" s="31" t="n"/>
      <c r="N87" s="31" t="n"/>
      <c r="O87" s="19" t="n"/>
      <c r="P87" s="24">
        <f>IF(OR($A87="",$J87="",$K87="Levée",$K87="Abandonnée"),"",$J87-'Paramètres'!$B$2)</f>
        <v/>
      </c>
      <c r="Q87" s="25">
        <f>IF($A87="","",IF(OR($K87="Levée",$K87="Abandonnée"),"Clôturée",IF($J87="","Date cible manquante",IF($J87&lt;'Paramètres'!$B$2,"Échue",IF($J87-'Paramètres'!$B$2&lt;='Paramètres'!$B$3,"À traiter sous délai",IF($H87="Critique","Critique active","À surveiller"))))))</f>
        <v/>
      </c>
      <c r="R87" s="24">
        <f>IF(OR($A87="",$B87="",$N87=""),"",$N87-$B87)</f>
        <v/>
      </c>
    </row>
    <row r="88" ht="30" customHeight="1">
      <c r="A88" s="19" t="n"/>
      <c r="B88" s="31" t="n"/>
      <c r="C88" s="19" t="n"/>
      <c r="D88" s="19" t="n"/>
      <c r="E88" s="19" t="n"/>
      <c r="F88" s="19" t="n"/>
      <c r="G88" s="19" t="n"/>
      <c r="H88" s="21" t="n"/>
      <c r="I88" s="19" t="n"/>
      <c r="J88" s="31" t="n"/>
      <c r="K88" s="21" t="n"/>
      <c r="L88" s="19" t="n"/>
      <c r="M88" s="31" t="n"/>
      <c r="N88" s="31" t="n"/>
      <c r="O88" s="19" t="n"/>
      <c r="P88" s="22">
        <f>IF(OR($A88="",$J88="",$K88="Levée",$K88="Abandonnée"),"",$J88-'Paramètres'!$B$2)</f>
        <v/>
      </c>
      <c r="Q88" s="23">
        <f>IF($A88="","",IF(OR($K88="Levée",$K88="Abandonnée"),"Clôturée",IF($J88="","Date cible manquante",IF($J88&lt;'Paramètres'!$B$2,"Échue",IF($J88-'Paramètres'!$B$2&lt;='Paramètres'!$B$3,"À traiter sous délai",IF($H88="Critique","Critique active","À surveiller"))))))</f>
        <v/>
      </c>
      <c r="R88" s="22">
        <f>IF(OR($A88="",$B88="",$N88=""),"",$N88-$B88)</f>
        <v/>
      </c>
    </row>
    <row r="89" ht="30" customHeight="1">
      <c r="A89" s="19" t="n"/>
      <c r="B89" s="31" t="n"/>
      <c r="C89" s="19" t="n"/>
      <c r="D89" s="19" t="n"/>
      <c r="E89" s="19" t="n"/>
      <c r="F89" s="19" t="n"/>
      <c r="G89" s="19" t="n"/>
      <c r="H89" s="21" t="n"/>
      <c r="I89" s="19" t="n"/>
      <c r="J89" s="31" t="n"/>
      <c r="K89" s="21" t="n"/>
      <c r="L89" s="19" t="n"/>
      <c r="M89" s="31" t="n"/>
      <c r="N89" s="31" t="n"/>
      <c r="O89" s="19" t="n"/>
      <c r="P89" s="24">
        <f>IF(OR($A89="",$J89="",$K89="Levée",$K89="Abandonnée"),"",$J89-'Paramètres'!$B$2)</f>
        <v/>
      </c>
      <c r="Q89" s="25">
        <f>IF($A89="","",IF(OR($K89="Levée",$K89="Abandonnée"),"Clôturée",IF($J89="","Date cible manquante",IF($J89&lt;'Paramètres'!$B$2,"Échue",IF($J89-'Paramètres'!$B$2&lt;='Paramètres'!$B$3,"À traiter sous délai",IF($H89="Critique","Critique active","À surveiller"))))))</f>
        <v/>
      </c>
      <c r="R89" s="24">
        <f>IF(OR($A89="",$B89="",$N89=""),"",$N89-$B89)</f>
        <v/>
      </c>
    </row>
    <row r="90" ht="30" customHeight="1">
      <c r="A90" s="19" t="n"/>
      <c r="B90" s="31" t="n"/>
      <c r="C90" s="19" t="n"/>
      <c r="D90" s="19" t="n"/>
      <c r="E90" s="19" t="n"/>
      <c r="F90" s="19" t="n"/>
      <c r="G90" s="19" t="n"/>
      <c r="H90" s="21" t="n"/>
      <c r="I90" s="19" t="n"/>
      <c r="J90" s="31" t="n"/>
      <c r="K90" s="21" t="n"/>
      <c r="L90" s="19" t="n"/>
      <c r="M90" s="31" t="n"/>
      <c r="N90" s="31" t="n"/>
      <c r="O90" s="19" t="n"/>
      <c r="P90" s="22">
        <f>IF(OR($A90="",$J90="",$K90="Levée",$K90="Abandonnée"),"",$J90-'Paramètres'!$B$2)</f>
        <v/>
      </c>
      <c r="Q90" s="23">
        <f>IF($A90="","",IF(OR($K90="Levée",$K90="Abandonnée"),"Clôturée",IF($J90="","Date cible manquante",IF($J90&lt;'Paramètres'!$B$2,"Échue",IF($J90-'Paramètres'!$B$2&lt;='Paramètres'!$B$3,"À traiter sous délai",IF($H90="Critique","Critique active","À surveiller"))))))</f>
        <v/>
      </c>
      <c r="R90" s="22">
        <f>IF(OR($A90="",$B90="",$N90=""),"",$N90-$B90)</f>
        <v/>
      </c>
    </row>
    <row r="91" ht="30" customHeight="1">
      <c r="A91" s="19" t="n"/>
      <c r="B91" s="31" t="n"/>
      <c r="C91" s="19" t="n"/>
      <c r="D91" s="19" t="n"/>
      <c r="E91" s="19" t="n"/>
      <c r="F91" s="19" t="n"/>
      <c r="G91" s="19" t="n"/>
      <c r="H91" s="21" t="n"/>
      <c r="I91" s="19" t="n"/>
      <c r="J91" s="31" t="n"/>
      <c r="K91" s="21" t="n"/>
      <c r="L91" s="19" t="n"/>
      <c r="M91" s="31" t="n"/>
      <c r="N91" s="31" t="n"/>
      <c r="O91" s="19" t="n"/>
      <c r="P91" s="24">
        <f>IF(OR($A91="",$J91="",$K91="Levée",$K91="Abandonnée"),"",$J91-'Paramètres'!$B$2)</f>
        <v/>
      </c>
      <c r="Q91" s="25">
        <f>IF($A91="","",IF(OR($K91="Levée",$K91="Abandonnée"),"Clôturée",IF($J91="","Date cible manquante",IF($J91&lt;'Paramètres'!$B$2,"Échue",IF($J91-'Paramètres'!$B$2&lt;='Paramètres'!$B$3,"À traiter sous délai",IF($H91="Critique","Critique active","À surveiller"))))))</f>
        <v/>
      </c>
      <c r="R91" s="24">
        <f>IF(OR($A91="",$B91="",$N91=""),"",$N91-$B91)</f>
        <v/>
      </c>
    </row>
    <row r="92" ht="30" customHeight="1">
      <c r="A92" s="19" t="n"/>
      <c r="B92" s="31" t="n"/>
      <c r="C92" s="19" t="n"/>
      <c r="D92" s="19" t="n"/>
      <c r="E92" s="19" t="n"/>
      <c r="F92" s="19" t="n"/>
      <c r="G92" s="19" t="n"/>
      <c r="H92" s="21" t="n"/>
      <c r="I92" s="19" t="n"/>
      <c r="J92" s="31" t="n"/>
      <c r="K92" s="21" t="n"/>
      <c r="L92" s="19" t="n"/>
      <c r="M92" s="31" t="n"/>
      <c r="N92" s="31" t="n"/>
      <c r="O92" s="19" t="n"/>
      <c r="P92" s="22">
        <f>IF(OR($A92="",$J92="",$K92="Levée",$K92="Abandonnée"),"",$J92-'Paramètres'!$B$2)</f>
        <v/>
      </c>
      <c r="Q92" s="23">
        <f>IF($A92="","",IF(OR($K92="Levée",$K92="Abandonnée"),"Clôturée",IF($J92="","Date cible manquante",IF($J92&lt;'Paramètres'!$B$2,"Échue",IF($J92-'Paramètres'!$B$2&lt;='Paramètres'!$B$3,"À traiter sous délai",IF($H92="Critique","Critique active","À surveiller"))))))</f>
        <v/>
      </c>
      <c r="R92" s="22">
        <f>IF(OR($A92="",$B92="",$N92=""),"",$N92-$B92)</f>
        <v/>
      </c>
    </row>
    <row r="93" ht="30" customHeight="1">
      <c r="A93" s="19" t="n"/>
      <c r="B93" s="31" t="n"/>
      <c r="C93" s="19" t="n"/>
      <c r="D93" s="19" t="n"/>
      <c r="E93" s="19" t="n"/>
      <c r="F93" s="19" t="n"/>
      <c r="G93" s="19" t="n"/>
      <c r="H93" s="21" t="n"/>
      <c r="I93" s="19" t="n"/>
      <c r="J93" s="31" t="n"/>
      <c r="K93" s="21" t="n"/>
      <c r="L93" s="19" t="n"/>
      <c r="M93" s="31" t="n"/>
      <c r="N93" s="31" t="n"/>
      <c r="O93" s="19" t="n"/>
      <c r="P93" s="24">
        <f>IF(OR($A93="",$J93="",$K93="Levée",$K93="Abandonnée"),"",$J93-'Paramètres'!$B$2)</f>
        <v/>
      </c>
      <c r="Q93" s="25">
        <f>IF($A93="","",IF(OR($K93="Levée",$K93="Abandonnée"),"Clôturée",IF($J93="","Date cible manquante",IF($J93&lt;'Paramètres'!$B$2,"Échue",IF($J93-'Paramètres'!$B$2&lt;='Paramètres'!$B$3,"À traiter sous délai",IF($H93="Critique","Critique active","À surveiller"))))))</f>
        <v/>
      </c>
      <c r="R93" s="24">
        <f>IF(OR($A93="",$B93="",$N93=""),"",$N93-$B93)</f>
        <v/>
      </c>
    </row>
    <row r="94" ht="30" customHeight="1">
      <c r="A94" s="19" t="n"/>
      <c r="B94" s="31" t="n"/>
      <c r="C94" s="19" t="n"/>
      <c r="D94" s="19" t="n"/>
      <c r="E94" s="19" t="n"/>
      <c r="F94" s="19" t="n"/>
      <c r="G94" s="19" t="n"/>
      <c r="H94" s="21" t="n"/>
      <c r="I94" s="19" t="n"/>
      <c r="J94" s="31" t="n"/>
      <c r="K94" s="21" t="n"/>
      <c r="L94" s="19" t="n"/>
      <c r="M94" s="31" t="n"/>
      <c r="N94" s="31" t="n"/>
      <c r="O94" s="19" t="n"/>
      <c r="P94" s="22">
        <f>IF(OR($A94="",$J94="",$K94="Levée",$K94="Abandonnée"),"",$J94-'Paramètres'!$B$2)</f>
        <v/>
      </c>
      <c r="Q94" s="23">
        <f>IF($A94="","",IF(OR($K94="Levée",$K94="Abandonnée"),"Clôturée",IF($J94="","Date cible manquante",IF($J94&lt;'Paramètres'!$B$2,"Échue",IF($J94-'Paramètres'!$B$2&lt;='Paramètres'!$B$3,"À traiter sous délai",IF($H94="Critique","Critique active","À surveiller"))))))</f>
        <v/>
      </c>
      <c r="R94" s="22">
        <f>IF(OR($A94="",$B94="",$N94=""),"",$N94-$B94)</f>
        <v/>
      </c>
    </row>
    <row r="95" ht="30" customHeight="1">
      <c r="A95" s="19" t="n"/>
      <c r="B95" s="31" t="n"/>
      <c r="C95" s="19" t="n"/>
      <c r="D95" s="19" t="n"/>
      <c r="E95" s="19" t="n"/>
      <c r="F95" s="19" t="n"/>
      <c r="G95" s="19" t="n"/>
      <c r="H95" s="21" t="n"/>
      <c r="I95" s="19" t="n"/>
      <c r="J95" s="31" t="n"/>
      <c r="K95" s="21" t="n"/>
      <c r="L95" s="19" t="n"/>
      <c r="M95" s="31" t="n"/>
      <c r="N95" s="31" t="n"/>
      <c r="O95" s="19" t="n"/>
      <c r="P95" s="24">
        <f>IF(OR($A95="",$J95="",$K95="Levée",$K95="Abandonnée"),"",$J95-'Paramètres'!$B$2)</f>
        <v/>
      </c>
      <c r="Q95" s="25">
        <f>IF($A95="","",IF(OR($K95="Levée",$K95="Abandonnée"),"Clôturée",IF($J95="","Date cible manquante",IF($J95&lt;'Paramètres'!$B$2,"Échue",IF($J95-'Paramètres'!$B$2&lt;='Paramètres'!$B$3,"À traiter sous délai",IF($H95="Critique","Critique active","À surveiller"))))))</f>
        <v/>
      </c>
      <c r="R95" s="24">
        <f>IF(OR($A95="",$B95="",$N95=""),"",$N95-$B95)</f>
        <v/>
      </c>
    </row>
    <row r="96" ht="30" customHeight="1">
      <c r="A96" s="19" t="n"/>
      <c r="B96" s="31" t="n"/>
      <c r="C96" s="19" t="n"/>
      <c r="D96" s="19" t="n"/>
      <c r="E96" s="19" t="n"/>
      <c r="F96" s="19" t="n"/>
      <c r="G96" s="19" t="n"/>
      <c r="H96" s="21" t="n"/>
      <c r="I96" s="19" t="n"/>
      <c r="J96" s="31" t="n"/>
      <c r="K96" s="21" t="n"/>
      <c r="L96" s="19" t="n"/>
      <c r="M96" s="31" t="n"/>
      <c r="N96" s="31" t="n"/>
      <c r="O96" s="19" t="n"/>
      <c r="P96" s="22">
        <f>IF(OR($A96="",$J96="",$K96="Levée",$K96="Abandonnée"),"",$J96-'Paramètres'!$B$2)</f>
        <v/>
      </c>
      <c r="Q96" s="23">
        <f>IF($A96="","",IF(OR($K96="Levée",$K96="Abandonnée"),"Clôturée",IF($J96="","Date cible manquante",IF($J96&lt;'Paramètres'!$B$2,"Échue",IF($J96-'Paramètres'!$B$2&lt;='Paramètres'!$B$3,"À traiter sous délai",IF($H96="Critique","Critique active","À surveiller"))))))</f>
        <v/>
      </c>
      <c r="R96" s="22">
        <f>IF(OR($A96="",$B96="",$N96=""),"",$N96-$B96)</f>
        <v/>
      </c>
    </row>
    <row r="97" ht="30" customHeight="1">
      <c r="A97" s="19" t="n"/>
      <c r="B97" s="31" t="n"/>
      <c r="C97" s="19" t="n"/>
      <c r="D97" s="19" t="n"/>
      <c r="E97" s="19" t="n"/>
      <c r="F97" s="19" t="n"/>
      <c r="G97" s="19" t="n"/>
      <c r="H97" s="21" t="n"/>
      <c r="I97" s="19" t="n"/>
      <c r="J97" s="31" t="n"/>
      <c r="K97" s="21" t="n"/>
      <c r="L97" s="19" t="n"/>
      <c r="M97" s="31" t="n"/>
      <c r="N97" s="31" t="n"/>
      <c r="O97" s="19" t="n"/>
      <c r="P97" s="24">
        <f>IF(OR($A97="",$J97="",$K97="Levée",$K97="Abandonnée"),"",$J97-'Paramètres'!$B$2)</f>
        <v/>
      </c>
      <c r="Q97" s="25">
        <f>IF($A97="","",IF(OR($K97="Levée",$K97="Abandonnée"),"Clôturée",IF($J97="","Date cible manquante",IF($J97&lt;'Paramètres'!$B$2,"Échue",IF($J97-'Paramètres'!$B$2&lt;='Paramètres'!$B$3,"À traiter sous délai",IF($H97="Critique","Critique active","À surveiller"))))))</f>
        <v/>
      </c>
      <c r="R97" s="24">
        <f>IF(OR($A97="",$B97="",$N97=""),"",$N97-$B97)</f>
        <v/>
      </c>
    </row>
    <row r="98" ht="30" customHeight="1">
      <c r="A98" s="19" t="n"/>
      <c r="B98" s="31" t="n"/>
      <c r="C98" s="19" t="n"/>
      <c r="D98" s="19" t="n"/>
      <c r="E98" s="19" t="n"/>
      <c r="F98" s="19" t="n"/>
      <c r="G98" s="19" t="n"/>
      <c r="H98" s="21" t="n"/>
      <c r="I98" s="19" t="n"/>
      <c r="J98" s="31" t="n"/>
      <c r="K98" s="21" t="n"/>
      <c r="L98" s="19" t="n"/>
      <c r="M98" s="31" t="n"/>
      <c r="N98" s="31" t="n"/>
      <c r="O98" s="19" t="n"/>
      <c r="P98" s="22">
        <f>IF(OR($A98="",$J98="",$K98="Levée",$K98="Abandonnée"),"",$J98-'Paramètres'!$B$2)</f>
        <v/>
      </c>
      <c r="Q98" s="23">
        <f>IF($A98="","",IF(OR($K98="Levée",$K98="Abandonnée"),"Clôturée",IF($J98="","Date cible manquante",IF($J98&lt;'Paramètres'!$B$2,"Échue",IF($J98-'Paramètres'!$B$2&lt;='Paramètres'!$B$3,"À traiter sous délai",IF($H98="Critique","Critique active","À surveiller"))))))</f>
        <v/>
      </c>
      <c r="R98" s="22">
        <f>IF(OR($A98="",$B98="",$N98=""),"",$N98-$B98)</f>
        <v/>
      </c>
    </row>
    <row r="99" ht="30" customHeight="1">
      <c r="A99" s="19" t="n"/>
      <c r="B99" s="31" t="n"/>
      <c r="C99" s="19" t="n"/>
      <c r="D99" s="19" t="n"/>
      <c r="E99" s="19" t="n"/>
      <c r="F99" s="19" t="n"/>
      <c r="G99" s="19" t="n"/>
      <c r="H99" s="21" t="n"/>
      <c r="I99" s="19" t="n"/>
      <c r="J99" s="31" t="n"/>
      <c r="K99" s="21" t="n"/>
      <c r="L99" s="19" t="n"/>
      <c r="M99" s="31" t="n"/>
      <c r="N99" s="31" t="n"/>
      <c r="O99" s="19" t="n"/>
      <c r="P99" s="24">
        <f>IF(OR($A99="",$J99="",$K99="Levée",$K99="Abandonnée"),"",$J99-'Paramètres'!$B$2)</f>
        <v/>
      </c>
      <c r="Q99" s="25">
        <f>IF($A99="","",IF(OR($K99="Levée",$K99="Abandonnée"),"Clôturée",IF($J99="","Date cible manquante",IF($J99&lt;'Paramètres'!$B$2,"Échue",IF($J99-'Paramètres'!$B$2&lt;='Paramètres'!$B$3,"À traiter sous délai",IF($H99="Critique","Critique active","À surveiller"))))))</f>
        <v/>
      </c>
      <c r="R99" s="24">
        <f>IF(OR($A99="",$B99="",$N99=""),"",$N99-$B99)</f>
        <v/>
      </c>
    </row>
    <row r="100" ht="30" customHeight="1">
      <c r="A100" s="19" t="n"/>
      <c r="B100" s="31" t="n"/>
      <c r="C100" s="19" t="n"/>
      <c r="D100" s="19" t="n"/>
      <c r="E100" s="19" t="n"/>
      <c r="F100" s="19" t="n"/>
      <c r="G100" s="19" t="n"/>
      <c r="H100" s="21" t="n"/>
      <c r="I100" s="19" t="n"/>
      <c r="J100" s="31" t="n"/>
      <c r="K100" s="21" t="n"/>
      <c r="L100" s="19" t="n"/>
      <c r="M100" s="31" t="n"/>
      <c r="N100" s="31" t="n"/>
      <c r="O100" s="19" t="n"/>
      <c r="P100" s="22">
        <f>IF(OR($A100="",$J100="",$K100="Levée",$K100="Abandonnée"),"",$J100-'Paramètres'!$B$2)</f>
        <v/>
      </c>
      <c r="Q100" s="23">
        <f>IF($A100="","",IF(OR($K100="Levée",$K100="Abandonnée"),"Clôturée",IF($J100="","Date cible manquante",IF($J100&lt;'Paramètres'!$B$2,"Échue",IF($J100-'Paramètres'!$B$2&lt;='Paramètres'!$B$3,"À traiter sous délai",IF($H100="Critique","Critique active","À surveiller"))))))</f>
        <v/>
      </c>
      <c r="R100" s="22">
        <f>IF(OR($A100="",$B100="",$N100=""),"",$N100-$B100)</f>
        <v/>
      </c>
    </row>
    <row r="101" ht="30" customHeight="1">
      <c r="A101" s="19" t="n"/>
      <c r="B101" s="31" t="n"/>
      <c r="C101" s="19" t="n"/>
      <c r="D101" s="19" t="n"/>
      <c r="E101" s="19" t="n"/>
      <c r="F101" s="19" t="n"/>
      <c r="G101" s="19" t="n"/>
      <c r="H101" s="21" t="n"/>
      <c r="I101" s="19" t="n"/>
      <c r="J101" s="31" t="n"/>
      <c r="K101" s="21" t="n"/>
      <c r="L101" s="19" t="n"/>
      <c r="M101" s="31" t="n"/>
      <c r="N101" s="31" t="n"/>
      <c r="O101" s="19" t="n"/>
      <c r="P101" s="24">
        <f>IF(OR($A101="",$J101="",$K101="Levée",$K101="Abandonnée"),"",$J101-'Paramètres'!$B$2)</f>
        <v/>
      </c>
      <c r="Q101" s="25">
        <f>IF($A101="","",IF(OR($K101="Levée",$K101="Abandonnée"),"Clôturée",IF($J101="","Date cible manquante",IF($J101&lt;'Paramètres'!$B$2,"Échue",IF($J101-'Paramètres'!$B$2&lt;='Paramètres'!$B$3,"À traiter sous délai",IF($H101="Critique","Critique active","À surveiller"))))))</f>
        <v/>
      </c>
      <c r="R101" s="24">
        <f>IF(OR($A101="",$B101="",$N101=""),"",$N101-$B101)</f>
        <v/>
      </c>
    </row>
    <row r="102" ht="30" customHeight="1">
      <c r="A102" s="19" t="n"/>
      <c r="B102" s="31" t="n"/>
      <c r="C102" s="19" t="n"/>
      <c r="D102" s="19" t="n"/>
      <c r="E102" s="19" t="n"/>
      <c r="F102" s="19" t="n"/>
      <c r="G102" s="19" t="n"/>
      <c r="H102" s="21" t="n"/>
      <c r="I102" s="19" t="n"/>
      <c r="J102" s="31" t="n"/>
      <c r="K102" s="21" t="n"/>
      <c r="L102" s="19" t="n"/>
      <c r="M102" s="31" t="n"/>
      <c r="N102" s="31" t="n"/>
      <c r="O102" s="19" t="n"/>
      <c r="P102" s="22">
        <f>IF(OR($A102="",$J102="",$K102="Levée",$K102="Abandonnée"),"",$J102-'Paramètres'!$B$2)</f>
        <v/>
      </c>
      <c r="Q102" s="23">
        <f>IF($A102="","",IF(OR($K102="Levée",$K102="Abandonnée"),"Clôturée",IF($J102="","Date cible manquante",IF($J102&lt;'Paramètres'!$B$2,"Échue",IF($J102-'Paramètres'!$B$2&lt;='Paramètres'!$B$3,"À traiter sous délai",IF($H102="Critique","Critique active","À surveiller"))))))</f>
        <v/>
      </c>
      <c r="R102" s="22">
        <f>IF(OR($A102="",$B102="",$N102=""),"",$N102-$B102)</f>
        <v/>
      </c>
    </row>
    <row r="103" ht="30" customHeight="1">
      <c r="A103" s="19" t="n"/>
      <c r="B103" s="31" t="n"/>
      <c r="C103" s="19" t="n"/>
      <c r="D103" s="19" t="n"/>
      <c r="E103" s="19" t="n"/>
      <c r="F103" s="19" t="n"/>
      <c r="G103" s="19" t="n"/>
      <c r="H103" s="21" t="n"/>
      <c r="I103" s="19" t="n"/>
      <c r="J103" s="31" t="n"/>
      <c r="K103" s="21" t="n"/>
      <c r="L103" s="19" t="n"/>
      <c r="M103" s="31" t="n"/>
      <c r="N103" s="31" t="n"/>
      <c r="O103" s="19" t="n"/>
      <c r="P103" s="24">
        <f>IF(OR($A103="",$J103="",$K103="Levée",$K103="Abandonnée"),"",$J103-'Paramètres'!$B$2)</f>
        <v/>
      </c>
      <c r="Q103" s="25">
        <f>IF($A103="","",IF(OR($K103="Levée",$K103="Abandonnée"),"Clôturée",IF($J103="","Date cible manquante",IF($J103&lt;'Paramètres'!$B$2,"Échue",IF($J103-'Paramètres'!$B$2&lt;='Paramètres'!$B$3,"À traiter sous délai",IF($H103="Critique","Critique active","À surveiller"))))))</f>
        <v/>
      </c>
      <c r="R103" s="24">
        <f>IF(OR($A103="",$B103="",$N103=""),"",$N103-$B103)</f>
        <v/>
      </c>
    </row>
    <row r="104" ht="30" customHeight="1">
      <c r="A104" s="19" t="n"/>
      <c r="B104" s="31" t="n"/>
      <c r="C104" s="19" t="n"/>
      <c r="D104" s="19" t="n"/>
      <c r="E104" s="19" t="n"/>
      <c r="F104" s="19" t="n"/>
      <c r="G104" s="19" t="n"/>
      <c r="H104" s="21" t="n"/>
      <c r="I104" s="19" t="n"/>
      <c r="J104" s="31" t="n"/>
      <c r="K104" s="21" t="n"/>
      <c r="L104" s="19" t="n"/>
      <c r="M104" s="31" t="n"/>
      <c r="N104" s="31" t="n"/>
      <c r="O104" s="19" t="n"/>
      <c r="P104" s="22">
        <f>IF(OR($A104="",$J104="",$K104="Levée",$K104="Abandonnée"),"",$J104-'Paramètres'!$B$2)</f>
        <v/>
      </c>
      <c r="Q104" s="23">
        <f>IF($A104="","",IF(OR($K104="Levée",$K104="Abandonnée"),"Clôturée",IF($J104="","Date cible manquante",IF($J104&lt;'Paramètres'!$B$2,"Échue",IF($J104-'Paramètres'!$B$2&lt;='Paramètres'!$B$3,"À traiter sous délai",IF($H104="Critique","Critique active","À surveiller"))))))</f>
        <v/>
      </c>
      <c r="R104" s="22">
        <f>IF(OR($A104="",$B104="",$N104=""),"",$N104-$B104)</f>
        <v/>
      </c>
    </row>
    <row r="105" ht="30" customHeight="1">
      <c r="A105" s="19" t="n"/>
      <c r="B105" s="31" t="n"/>
      <c r="C105" s="19" t="n"/>
      <c r="D105" s="19" t="n"/>
      <c r="E105" s="19" t="n"/>
      <c r="F105" s="19" t="n"/>
      <c r="G105" s="19" t="n"/>
      <c r="H105" s="21" t="n"/>
      <c r="I105" s="19" t="n"/>
      <c r="J105" s="31" t="n"/>
      <c r="K105" s="21" t="n"/>
      <c r="L105" s="19" t="n"/>
      <c r="M105" s="31" t="n"/>
      <c r="N105" s="31" t="n"/>
      <c r="O105" s="19" t="n"/>
      <c r="P105" s="24">
        <f>IF(OR($A105="",$J105="",$K105="Levée",$K105="Abandonnée"),"",$J105-'Paramètres'!$B$2)</f>
        <v/>
      </c>
      <c r="Q105" s="25">
        <f>IF($A105="","",IF(OR($K105="Levée",$K105="Abandonnée"),"Clôturée",IF($J105="","Date cible manquante",IF($J105&lt;'Paramètres'!$B$2,"Échue",IF($J105-'Paramètres'!$B$2&lt;='Paramètres'!$B$3,"À traiter sous délai",IF($H105="Critique","Critique active","À surveiller"))))))</f>
        <v/>
      </c>
      <c r="R105" s="24">
        <f>IF(OR($A105="",$B105="",$N105=""),"",$N105-$B105)</f>
        <v/>
      </c>
    </row>
    <row r="106" ht="30" customHeight="1">
      <c r="A106" s="19" t="n"/>
      <c r="B106" s="31" t="n"/>
      <c r="C106" s="19" t="n"/>
      <c r="D106" s="19" t="n"/>
      <c r="E106" s="19" t="n"/>
      <c r="F106" s="19" t="n"/>
      <c r="G106" s="19" t="n"/>
      <c r="H106" s="21" t="n"/>
      <c r="I106" s="19" t="n"/>
      <c r="J106" s="31" t="n"/>
      <c r="K106" s="21" t="n"/>
      <c r="L106" s="19" t="n"/>
      <c r="M106" s="31" t="n"/>
      <c r="N106" s="31" t="n"/>
      <c r="O106" s="19" t="n"/>
      <c r="P106" s="22">
        <f>IF(OR($A106="",$J106="",$K106="Levée",$K106="Abandonnée"),"",$J106-'Paramètres'!$B$2)</f>
        <v/>
      </c>
      <c r="Q106" s="23">
        <f>IF($A106="","",IF(OR($K106="Levée",$K106="Abandonnée"),"Clôturée",IF($J106="","Date cible manquante",IF($J106&lt;'Paramètres'!$B$2,"Échue",IF($J106-'Paramètres'!$B$2&lt;='Paramètres'!$B$3,"À traiter sous délai",IF($H106="Critique","Critique active","À surveiller"))))))</f>
        <v/>
      </c>
      <c r="R106" s="22">
        <f>IF(OR($A106="",$B106="",$N106=""),"",$N106-$B106)</f>
        <v/>
      </c>
    </row>
    <row r="107" ht="30" customHeight="1">
      <c r="A107" s="19" t="n"/>
      <c r="B107" s="31" t="n"/>
      <c r="C107" s="19" t="n"/>
      <c r="D107" s="19" t="n"/>
      <c r="E107" s="19" t="n"/>
      <c r="F107" s="19" t="n"/>
      <c r="G107" s="19" t="n"/>
      <c r="H107" s="21" t="n"/>
      <c r="I107" s="19" t="n"/>
      <c r="J107" s="31" t="n"/>
      <c r="K107" s="21" t="n"/>
      <c r="L107" s="19" t="n"/>
      <c r="M107" s="31" t="n"/>
      <c r="N107" s="31" t="n"/>
      <c r="O107" s="19" t="n"/>
      <c r="P107" s="24">
        <f>IF(OR($A107="",$J107="",$K107="Levée",$K107="Abandonnée"),"",$J107-'Paramètres'!$B$2)</f>
        <v/>
      </c>
      <c r="Q107" s="25">
        <f>IF($A107="","",IF(OR($K107="Levée",$K107="Abandonnée"),"Clôturée",IF($J107="","Date cible manquante",IF($J107&lt;'Paramètres'!$B$2,"Échue",IF($J107-'Paramètres'!$B$2&lt;='Paramètres'!$B$3,"À traiter sous délai",IF($H107="Critique","Critique active","À surveiller"))))))</f>
        <v/>
      </c>
      <c r="R107" s="24">
        <f>IF(OR($A107="",$B107="",$N107=""),"",$N107-$B107)</f>
        <v/>
      </c>
    </row>
    <row r="108" ht="30" customHeight="1">
      <c r="A108" s="19" t="n"/>
      <c r="B108" s="31" t="n"/>
      <c r="C108" s="19" t="n"/>
      <c r="D108" s="19" t="n"/>
      <c r="E108" s="19" t="n"/>
      <c r="F108" s="19" t="n"/>
      <c r="G108" s="19" t="n"/>
      <c r="H108" s="21" t="n"/>
      <c r="I108" s="19" t="n"/>
      <c r="J108" s="31" t="n"/>
      <c r="K108" s="21" t="n"/>
      <c r="L108" s="19" t="n"/>
      <c r="M108" s="31" t="n"/>
      <c r="N108" s="31" t="n"/>
      <c r="O108" s="19" t="n"/>
      <c r="P108" s="22">
        <f>IF(OR($A108="",$J108="",$K108="Levée",$K108="Abandonnée"),"",$J108-'Paramètres'!$B$2)</f>
        <v/>
      </c>
      <c r="Q108" s="23">
        <f>IF($A108="","",IF(OR($K108="Levée",$K108="Abandonnée"),"Clôturée",IF($J108="","Date cible manquante",IF($J108&lt;'Paramètres'!$B$2,"Échue",IF($J108-'Paramètres'!$B$2&lt;='Paramètres'!$B$3,"À traiter sous délai",IF($H108="Critique","Critique active","À surveiller"))))))</f>
        <v/>
      </c>
      <c r="R108" s="22">
        <f>IF(OR($A108="",$B108="",$N108=""),"",$N108-$B108)</f>
        <v/>
      </c>
    </row>
    <row r="109" ht="30" customHeight="1">
      <c r="A109" s="19" t="n"/>
      <c r="B109" s="31" t="n"/>
      <c r="C109" s="19" t="n"/>
      <c r="D109" s="19" t="n"/>
      <c r="E109" s="19" t="n"/>
      <c r="F109" s="19" t="n"/>
      <c r="G109" s="19" t="n"/>
      <c r="H109" s="21" t="n"/>
      <c r="I109" s="19" t="n"/>
      <c r="J109" s="31" t="n"/>
      <c r="K109" s="21" t="n"/>
      <c r="L109" s="19" t="n"/>
      <c r="M109" s="31" t="n"/>
      <c r="N109" s="31" t="n"/>
      <c r="O109" s="19" t="n"/>
      <c r="P109" s="24">
        <f>IF(OR($A109="",$J109="",$K109="Levée",$K109="Abandonnée"),"",$J109-'Paramètres'!$B$2)</f>
        <v/>
      </c>
      <c r="Q109" s="25">
        <f>IF($A109="","",IF(OR($K109="Levée",$K109="Abandonnée"),"Clôturée",IF($J109="","Date cible manquante",IF($J109&lt;'Paramètres'!$B$2,"Échue",IF($J109-'Paramètres'!$B$2&lt;='Paramètres'!$B$3,"À traiter sous délai",IF($H109="Critique","Critique active","À surveiller"))))))</f>
        <v/>
      </c>
      <c r="R109" s="24">
        <f>IF(OR($A109="",$B109="",$N109=""),"",$N109-$B109)</f>
        <v/>
      </c>
    </row>
    <row r="110" ht="30" customHeight="1">
      <c r="A110" s="19" t="n"/>
      <c r="B110" s="31" t="n"/>
      <c r="C110" s="19" t="n"/>
      <c r="D110" s="19" t="n"/>
      <c r="E110" s="19" t="n"/>
      <c r="F110" s="19" t="n"/>
      <c r="G110" s="19" t="n"/>
      <c r="H110" s="21" t="n"/>
      <c r="I110" s="19" t="n"/>
      <c r="J110" s="31" t="n"/>
      <c r="K110" s="21" t="n"/>
      <c r="L110" s="19" t="n"/>
      <c r="M110" s="31" t="n"/>
      <c r="N110" s="31" t="n"/>
      <c r="O110" s="19" t="n"/>
      <c r="P110" s="22">
        <f>IF(OR($A110="",$J110="",$K110="Levée",$K110="Abandonnée"),"",$J110-'Paramètres'!$B$2)</f>
        <v/>
      </c>
      <c r="Q110" s="23">
        <f>IF($A110="","",IF(OR($K110="Levée",$K110="Abandonnée"),"Clôturée",IF($J110="","Date cible manquante",IF($J110&lt;'Paramètres'!$B$2,"Échue",IF($J110-'Paramètres'!$B$2&lt;='Paramètres'!$B$3,"À traiter sous délai",IF($H110="Critique","Critique active","À surveiller"))))))</f>
        <v/>
      </c>
      <c r="R110" s="22">
        <f>IF(OR($A110="",$B110="",$N110=""),"",$N110-$B110)</f>
        <v/>
      </c>
    </row>
    <row r="111" ht="30" customHeight="1">
      <c r="A111" s="19" t="n"/>
      <c r="B111" s="31" t="n"/>
      <c r="C111" s="19" t="n"/>
      <c r="D111" s="19" t="n"/>
      <c r="E111" s="19" t="n"/>
      <c r="F111" s="19" t="n"/>
      <c r="G111" s="19" t="n"/>
      <c r="H111" s="21" t="n"/>
      <c r="I111" s="19" t="n"/>
      <c r="J111" s="31" t="n"/>
      <c r="K111" s="21" t="n"/>
      <c r="L111" s="19" t="n"/>
      <c r="M111" s="31" t="n"/>
      <c r="N111" s="31" t="n"/>
      <c r="O111" s="19" t="n"/>
      <c r="P111" s="24">
        <f>IF(OR($A111="",$J111="",$K111="Levée",$K111="Abandonnée"),"",$J111-'Paramètres'!$B$2)</f>
        <v/>
      </c>
      <c r="Q111" s="25">
        <f>IF($A111="","",IF(OR($K111="Levée",$K111="Abandonnée"),"Clôturée",IF($J111="","Date cible manquante",IF($J111&lt;'Paramètres'!$B$2,"Échue",IF($J111-'Paramètres'!$B$2&lt;='Paramètres'!$B$3,"À traiter sous délai",IF($H111="Critique","Critique active","À surveiller"))))))</f>
        <v/>
      </c>
      <c r="R111" s="24">
        <f>IF(OR($A111="",$B111="",$N111=""),"",$N111-$B111)</f>
        <v/>
      </c>
    </row>
    <row r="112" ht="30" customHeight="1">
      <c r="A112" s="19" t="n"/>
      <c r="B112" s="31" t="n"/>
      <c r="C112" s="19" t="n"/>
      <c r="D112" s="19" t="n"/>
      <c r="E112" s="19" t="n"/>
      <c r="F112" s="19" t="n"/>
      <c r="G112" s="19" t="n"/>
      <c r="H112" s="21" t="n"/>
      <c r="I112" s="19" t="n"/>
      <c r="J112" s="31" t="n"/>
      <c r="K112" s="21" t="n"/>
      <c r="L112" s="19" t="n"/>
      <c r="M112" s="31" t="n"/>
      <c r="N112" s="31" t="n"/>
      <c r="O112" s="19" t="n"/>
      <c r="P112" s="22">
        <f>IF(OR($A112="",$J112="",$K112="Levée",$K112="Abandonnée"),"",$J112-'Paramètres'!$B$2)</f>
        <v/>
      </c>
      <c r="Q112" s="23">
        <f>IF($A112="","",IF(OR($K112="Levée",$K112="Abandonnée"),"Clôturée",IF($J112="","Date cible manquante",IF($J112&lt;'Paramètres'!$B$2,"Échue",IF($J112-'Paramètres'!$B$2&lt;='Paramètres'!$B$3,"À traiter sous délai",IF($H112="Critique","Critique active","À surveiller"))))))</f>
        <v/>
      </c>
      <c r="R112" s="22">
        <f>IF(OR($A112="",$B112="",$N112=""),"",$N112-$B112)</f>
        <v/>
      </c>
    </row>
    <row r="113" ht="30" customHeight="1">
      <c r="A113" s="19" t="n"/>
      <c r="B113" s="31" t="n"/>
      <c r="C113" s="19" t="n"/>
      <c r="D113" s="19" t="n"/>
      <c r="E113" s="19" t="n"/>
      <c r="F113" s="19" t="n"/>
      <c r="G113" s="19" t="n"/>
      <c r="H113" s="21" t="n"/>
      <c r="I113" s="19" t="n"/>
      <c r="J113" s="31" t="n"/>
      <c r="K113" s="21" t="n"/>
      <c r="L113" s="19" t="n"/>
      <c r="M113" s="31" t="n"/>
      <c r="N113" s="31" t="n"/>
      <c r="O113" s="19" t="n"/>
      <c r="P113" s="24">
        <f>IF(OR($A113="",$J113="",$K113="Levée",$K113="Abandonnée"),"",$J113-'Paramètres'!$B$2)</f>
        <v/>
      </c>
      <c r="Q113" s="25">
        <f>IF($A113="","",IF(OR($K113="Levée",$K113="Abandonnée"),"Clôturée",IF($J113="","Date cible manquante",IF($J113&lt;'Paramètres'!$B$2,"Échue",IF($J113-'Paramètres'!$B$2&lt;='Paramètres'!$B$3,"À traiter sous délai",IF($H113="Critique","Critique active","À surveiller"))))))</f>
        <v/>
      </c>
      <c r="R113" s="24">
        <f>IF(OR($A113="",$B113="",$N113=""),"",$N113-$B113)</f>
        <v/>
      </c>
    </row>
    <row r="114" ht="30" customHeight="1">
      <c r="A114" s="19" t="n"/>
      <c r="B114" s="31" t="n"/>
      <c r="C114" s="19" t="n"/>
      <c r="D114" s="19" t="n"/>
      <c r="E114" s="19" t="n"/>
      <c r="F114" s="19" t="n"/>
      <c r="G114" s="19" t="n"/>
      <c r="H114" s="21" t="n"/>
      <c r="I114" s="19" t="n"/>
      <c r="J114" s="31" t="n"/>
      <c r="K114" s="21" t="n"/>
      <c r="L114" s="19" t="n"/>
      <c r="M114" s="31" t="n"/>
      <c r="N114" s="31" t="n"/>
      <c r="O114" s="19" t="n"/>
      <c r="P114" s="22">
        <f>IF(OR($A114="",$J114="",$K114="Levée",$K114="Abandonnée"),"",$J114-'Paramètres'!$B$2)</f>
        <v/>
      </c>
      <c r="Q114" s="23">
        <f>IF($A114="","",IF(OR($K114="Levée",$K114="Abandonnée"),"Clôturée",IF($J114="","Date cible manquante",IF($J114&lt;'Paramètres'!$B$2,"Échue",IF($J114-'Paramètres'!$B$2&lt;='Paramètres'!$B$3,"À traiter sous délai",IF($H114="Critique","Critique active","À surveiller"))))))</f>
        <v/>
      </c>
      <c r="R114" s="22">
        <f>IF(OR($A114="",$B114="",$N114=""),"",$N114-$B114)</f>
        <v/>
      </c>
    </row>
    <row r="115" ht="30" customHeight="1">
      <c r="A115" s="19" t="n"/>
      <c r="B115" s="31" t="n"/>
      <c r="C115" s="19" t="n"/>
      <c r="D115" s="19" t="n"/>
      <c r="E115" s="19" t="n"/>
      <c r="F115" s="19" t="n"/>
      <c r="G115" s="19" t="n"/>
      <c r="H115" s="21" t="n"/>
      <c r="I115" s="19" t="n"/>
      <c r="J115" s="31" t="n"/>
      <c r="K115" s="21" t="n"/>
      <c r="L115" s="19" t="n"/>
      <c r="M115" s="31" t="n"/>
      <c r="N115" s="31" t="n"/>
      <c r="O115" s="19" t="n"/>
      <c r="P115" s="24">
        <f>IF(OR($A115="",$J115="",$K115="Levée",$K115="Abandonnée"),"",$J115-'Paramètres'!$B$2)</f>
        <v/>
      </c>
      <c r="Q115" s="25">
        <f>IF($A115="","",IF(OR($K115="Levée",$K115="Abandonnée"),"Clôturée",IF($J115="","Date cible manquante",IF($J115&lt;'Paramètres'!$B$2,"Échue",IF($J115-'Paramètres'!$B$2&lt;='Paramètres'!$B$3,"À traiter sous délai",IF($H115="Critique","Critique active","À surveiller"))))))</f>
        <v/>
      </c>
      <c r="R115" s="24">
        <f>IF(OR($A115="",$B115="",$N115=""),"",$N115-$B115)</f>
        <v/>
      </c>
    </row>
    <row r="116" ht="30" customHeight="1">
      <c r="A116" s="19" t="n"/>
      <c r="B116" s="31" t="n"/>
      <c r="C116" s="19" t="n"/>
      <c r="D116" s="19" t="n"/>
      <c r="E116" s="19" t="n"/>
      <c r="F116" s="19" t="n"/>
      <c r="G116" s="19" t="n"/>
      <c r="H116" s="21" t="n"/>
      <c r="I116" s="19" t="n"/>
      <c r="J116" s="31" t="n"/>
      <c r="K116" s="21" t="n"/>
      <c r="L116" s="19" t="n"/>
      <c r="M116" s="31" t="n"/>
      <c r="N116" s="31" t="n"/>
      <c r="O116" s="19" t="n"/>
      <c r="P116" s="22">
        <f>IF(OR($A116="",$J116="",$K116="Levée",$K116="Abandonnée"),"",$J116-'Paramètres'!$B$2)</f>
        <v/>
      </c>
      <c r="Q116" s="23">
        <f>IF($A116="","",IF(OR($K116="Levée",$K116="Abandonnée"),"Clôturée",IF($J116="","Date cible manquante",IF($J116&lt;'Paramètres'!$B$2,"Échue",IF($J116-'Paramètres'!$B$2&lt;='Paramètres'!$B$3,"À traiter sous délai",IF($H116="Critique","Critique active","À surveiller"))))))</f>
        <v/>
      </c>
      <c r="R116" s="22">
        <f>IF(OR($A116="",$B116="",$N116=""),"",$N116-$B116)</f>
        <v/>
      </c>
    </row>
    <row r="117" ht="30" customHeight="1">
      <c r="A117" s="19" t="n"/>
      <c r="B117" s="31" t="n"/>
      <c r="C117" s="19" t="n"/>
      <c r="D117" s="19" t="n"/>
      <c r="E117" s="19" t="n"/>
      <c r="F117" s="19" t="n"/>
      <c r="G117" s="19" t="n"/>
      <c r="H117" s="21" t="n"/>
      <c r="I117" s="19" t="n"/>
      <c r="J117" s="31" t="n"/>
      <c r="K117" s="21" t="n"/>
      <c r="L117" s="19" t="n"/>
      <c r="M117" s="31" t="n"/>
      <c r="N117" s="31" t="n"/>
      <c r="O117" s="19" t="n"/>
      <c r="P117" s="24">
        <f>IF(OR($A117="",$J117="",$K117="Levée",$K117="Abandonnée"),"",$J117-'Paramètres'!$B$2)</f>
        <v/>
      </c>
      <c r="Q117" s="25">
        <f>IF($A117="","",IF(OR($K117="Levée",$K117="Abandonnée"),"Clôturée",IF($J117="","Date cible manquante",IF($J117&lt;'Paramètres'!$B$2,"Échue",IF($J117-'Paramètres'!$B$2&lt;='Paramètres'!$B$3,"À traiter sous délai",IF($H117="Critique","Critique active","À surveiller"))))))</f>
        <v/>
      </c>
      <c r="R117" s="24">
        <f>IF(OR($A117="",$B117="",$N117=""),"",$N117-$B117)</f>
        <v/>
      </c>
    </row>
    <row r="118" ht="30" customHeight="1">
      <c r="A118" s="19" t="n"/>
      <c r="B118" s="31" t="n"/>
      <c r="C118" s="19" t="n"/>
      <c r="D118" s="19" t="n"/>
      <c r="E118" s="19" t="n"/>
      <c r="F118" s="19" t="n"/>
      <c r="G118" s="19" t="n"/>
      <c r="H118" s="21" t="n"/>
      <c r="I118" s="19" t="n"/>
      <c r="J118" s="31" t="n"/>
      <c r="K118" s="21" t="n"/>
      <c r="L118" s="19" t="n"/>
      <c r="M118" s="31" t="n"/>
      <c r="N118" s="31" t="n"/>
      <c r="O118" s="19" t="n"/>
      <c r="P118" s="22">
        <f>IF(OR($A118="",$J118="",$K118="Levée",$K118="Abandonnée"),"",$J118-'Paramètres'!$B$2)</f>
        <v/>
      </c>
      <c r="Q118" s="23">
        <f>IF($A118="","",IF(OR($K118="Levée",$K118="Abandonnée"),"Clôturée",IF($J118="","Date cible manquante",IF($J118&lt;'Paramètres'!$B$2,"Échue",IF($J118-'Paramètres'!$B$2&lt;='Paramètres'!$B$3,"À traiter sous délai",IF($H118="Critique","Critique active","À surveiller"))))))</f>
        <v/>
      </c>
      <c r="R118" s="22">
        <f>IF(OR($A118="",$B118="",$N118=""),"",$N118-$B118)</f>
        <v/>
      </c>
    </row>
    <row r="119" ht="30" customHeight="1">
      <c r="A119" s="19" t="n"/>
      <c r="B119" s="31" t="n"/>
      <c r="C119" s="19" t="n"/>
      <c r="D119" s="19" t="n"/>
      <c r="E119" s="19" t="n"/>
      <c r="F119" s="19" t="n"/>
      <c r="G119" s="19" t="n"/>
      <c r="H119" s="21" t="n"/>
      <c r="I119" s="19" t="n"/>
      <c r="J119" s="31" t="n"/>
      <c r="K119" s="21" t="n"/>
      <c r="L119" s="19" t="n"/>
      <c r="M119" s="31" t="n"/>
      <c r="N119" s="31" t="n"/>
      <c r="O119" s="19" t="n"/>
      <c r="P119" s="24">
        <f>IF(OR($A119="",$J119="",$K119="Levée",$K119="Abandonnée"),"",$J119-'Paramètres'!$B$2)</f>
        <v/>
      </c>
      <c r="Q119" s="25">
        <f>IF($A119="","",IF(OR($K119="Levée",$K119="Abandonnée"),"Clôturée",IF($J119="","Date cible manquante",IF($J119&lt;'Paramètres'!$B$2,"Échue",IF($J119-'Paramètres'!$B$2&lt;='Paramètres'!$B$3,"À traiter sous délai",IF($H119="Critique","Critique active","À surveiller"))))))</f>
        <v/>
      </c>
      <c r="R119" s="24">
        <f>IF(OR($A119="",$B119="",$N119=""),"",$N119-$B119)</f>
        <v/>
      </c>
    </row>
    <row r="120" ht="30" customHeight="1">
      <c r="A120" s="19" t="n"/>
      <c r="B120" s="31" t="n"/>
      <c r="C120" s="19" t="n"/>
      <c r="D120" s="19" t="n"/>
      <c r="E120" s="19" t="n"/>
      <c r="F120" s="19" t="n"/>
      <c r="G120" s="19" t="n"/>
      <c r="H120" s="21" t="n"/>
      <c r="I120" s="19" t="n"/>
      <c r="J120" s="31" t="n"/>
      <c r="K120" s="21" t="n"/>
      <c r="L120" s="19" t="n"/>
      <c r="M120" s="31" t="n"/>
      <c r="N120" s="31" t="n"/>
      <c r="O120" s="19" t="n"/>
      <c r="P120" s="22">
        <f>IF(OR($A120="",$J120="",$K120="Levée",$K120="Abandonnée"),"",$J120-'Paramètres'!$B$2)</f>
        <v/>
      </c>
      <c r="Q120" s="23">
        <f>IF($A120="","",IF(OR($K120="Levée",$K120="Abandonnée"),"Clôturée",IF($J120="","Date cible manquante",IF($J120&lt;'Paramètres'!$B$2,"Échue",IF($J120-'Paramètres'!$B$2&lt;='Paramètres'!$B$3,"À traiter sous délai",IF($H120="Critique","Critique active","À surveiller"))))))</f>
        <v/>
      </c>
      <c r="R120" s="22">
        <f>IF(OR($A120="",$B120="",$N120=""),"",$N120-$B120)</f>
        <v/>
      </c>
    </row>
    <row r="121" ht="30" customHeight="1">
      <c r="A121" s="19" t="n"/>
      <c r="B121" s="31" t="n"/>
      <c r="C121" s="19" t="n"/>
      <c r="D121" s="19" t="n"/>
      <c r="E121" s="19" t="n"/>
      <c r="F121" s="19" t="n"/>
      <c r="G121" s="19" t="n"/>
      <c r="H121" s="21" t="n"/>
      <c r="I121" s="19" t="n"/>
      <c r="J121" s="31" t="n"/>
      <c r="K121" s="21" t="n"/>
      <c r="L121" s="19" t="n"/>
      <c r="M121" s="31" t="n"/>
      <c r="N121" s="31" t="n"/>
      <c r="O121" s="19" t="n"/>
      <c r="P121" s="24">
        <f>IF(OR($A121="",$J121="",$K121="Levée",$K121="Abandonnée"),"",$J121-'Paramètres'!$B$2)</f>
        <v/>
      </c>
      <c r="Q121" s="25">
        <f>IF($A121="","",IF(OR($K121="Levée",$K121="Abandonnée"),"Clôturée",IF($J121="","Date cible manquante",IF($J121&lt;'Paramètres'!$B$2,"Échue",IF($J121-'Paramètres'!$B$2&lt;='Paramètres'!$B$3,"À traiter sous délai",IF($H121="Critique","Critique active","À surveiller"))))))</f>
        <v/>
      </c>
      <c r="R121" s="24">
        <f>IF(OR($A121="",$B121="",$N121=""),"",$N121-$B121)</f>
        <v/>
      </c>
    </row>
    <row r="122" ht="30" customHeight="1">
      <c r="A122" s="19" t="n"/>
      <c r="B122" s="31" t="n"/>
      <c r="C122" s="19" t="n"/>
      <c r="D122" s="19" t="n"/>
      <c r="E122" s="19" t="n"/>
      <c r="F122" s="19" t="n"/>
      <c r="G122" s="19" t="n"/>
      <c r="H122" s="21" t="n"/>
      <c r="I122" s="19" t="n"/>
      <c r="J122" s="31" t="n"/>
      <c r="K122" s="21" t="n"/>
      <c r="L122" s="19" t="n"/>
      <c r="M122" s="31" t="n"/>
      <c r="N122" s="31" t="n"/>
      <c r="O122" s="19" t="n"/>
      <c r="P122" s="22">
        <f>IF(OR($A122="",$J122="",$K122="Levée",$K122="Abandonnée"),"",$J122-'Paramètres'!$B$2)</f>
        <v/>
      </c>
      <c r="Q122" s="23">
        <f>IF($A122="","",IF(OR($K122="Levée",$K122="Abandonnée"),"Clôturée",IF($J122="","Date cible manquante",IF($J122&lt;'Paramètres'!$B$2,"Échue",IF($J122-'Paramètres'!$B$2&lt;='Paramètres'!$B$3,"À traiter sous délai",IF($H122="Critique","Critique active","À surveiller"))))))</f>
        <v/>
      </c>
      <c r="R122" s="22">
        <f>IF(OR($A122="",$B122="",$N122=""),"",$N122-$B122)</f>
        <v/>
      </c>
    </row>
    <row r="123" ht="30" customHeight="1">
      <c r="A123" s="19" t="n"/>
      <c r="B123" s="31" t="n"/>
      <c r="C123" s="19" t="n"/>
      <c r="D123" s="19" t="n"/>
      <c r="E123" s="19" t="n"/>
      <c r="F123" s="19" t="n"/>
      <c r="G123" s="19" t="n"/>
      <c r="H123" s="21" t="n"/>
      <c r="I123" s="19" t="n"/>
      <c r="J123" s="31" t="n"/>
      <c r="K123" s="21" t="n"/>
      <c r="L123" s="19" t="n"/>
      <c r="M123" s="31" t="n"/>
      <c r="N123" s="31" t="n"/>
      <c r="O123" s="19" t="n"/>
      <c r="P123" s="24">
        <f>IF(OR($A123="",$J123="",$K123="Levée",$K123="Abandonnée"),"",$J123-'Paramètres'!$B$2)</f>
        <v/>
      </c>
      <c r="Q123" s="25">
        <f>IF($A123="","",IF(OR($K123="Levée",$K123="Abandonnée"),"Clôturée",IF($J123="","Date cible manquante",IF($J123&lt;'Paramètres'!$B$2,"Échue",IF($J123-'Paramètres'!$B$2&lt;='Paramètres'!$B$3,"À traiter sous délai",IF($H123="Critique","Critique active","À surveiller"))))))</f>
        <v/>
      </c>
      <c r="R123" s="24">
        <f>IF(OR($A123="",$B123="",$N123=""),"",$N123-$B123)</f>
        <v/>
      </c>
    </row>
    <row r="124" ht="30" customHeight="1">
      <c r="A124" s="19" t="n"/>
      <c r="B124" s="31" t="n"/>
      <c r="C124" s="19" t="n"/>
      <c r="D124" s="19" t="n"/>
      <c r="E124" s="19" t="n"/>
      <c r="F124" s="19" t="n"/>
      <c r="G124" s="19" t="n"/>
      <c r="H124" s="21" t="n"/>
      <c r="I124" s="19" t="n"/>
      <c r="J124" s="31" t="n"/>
      <c r="K124" s="21" t="n"/>
      <c r="L124" s="19" t="n"/>
      <c r="M124" s="31" t="n"/>
      <c r="N124" s="31" t="n"/>
      <c r="O124" s="19" t="n"/>
      <c r="P124" s="22">
        <f>IF(OR($A124="",$J124="",$K124="Levée",$K124="Abandonnée"),"",$J124-'Paramètres'!$B$2)</f>
        <v/>
      </c>
      <c r="Q124" s="23">
        <f>IF($A124="","",IF(OR($K124="Levée",$K124="Abandonnée"),"Clôturée",IF($J124="","Date cible manquante",IF($J124&lt;'Paramètres'!$B$2,"Échue",IF($J124-'Paramètres'!$B$2&lt;='Paramètres'!$B$3,"À traiter sous délai",IF($H124="Critique","Critique active","À surveiller"))))))</f>
        <v/>
      </c>
      <c r="R124" s="22">
        <f>IF(OR($A124="",$B124="",$N124=""),"",$N124-$B124)</f>
        <v/>
      </c>
    </row>
    <row r="125" ht="30" customHeight="1">
      <c r="A125" s="19" t="n"/>
      <c r="B125" s="31" t="n"/>
      <c r="C125" s="19" t="n"/>
      <c r="D125" s="19" t="n"/>
      <c r="E125" s="19" t="n"/>
      <c r="F125" s="19" t="n"/>
      <c r="G125" s="19" t="n"/>
      <c r="H125" s="21" t="n"/>
      <c r="I125" s="19" t="n"/>
      <c r="J125" s="31" t="n"/>
      <c r="K125" s="21" t="n"/>
      <c r="L125" s="19" t="n"/>
      <c r="M125" s="31" t="n"/>
      <c r="N125" s="31" t="n"/>
      <c r="O125" s="19" t="n"/>
      <c r="P125" s="24">
        <f>IF(OR($A125="",$J125="",$K125="Levée",$K125="Abandonnée"),"",$J125-'Paramètres'!$B$2)</f>
        <v/>
      </c>
      <c r="Q125" s="25">
        <f>IF($A125="","",IF(OR($K125="Levée",$K125="Abandonnée"),"Clôturée",IF($J125="","Date cible manquante",IF($J125&lt;'Paramètres'!$B$2,"Échue",IF($J125-'Paramètres'!$B$2&lt;='Paramètres'!$B$3,"À traiter sous délai",IF($H125="Critique","Critique active","À surveiller"))))))</f>
        <v/>
      </c>
      <c r="R125" s="24">
        <f>IF(OR($A125="",$B125="",$N125=""),"",$N125-$B125)</f>
        <v/>
      </c>
    </row>
    <row r="126" ht="30" customHeight="1">
      <c r="A126" s="19" t="n"/>
      <c r="B126" s="31" t="n"/>
      <c r="C126" s="19" t="n"/>
      <c r="D126" s="19" t="n"/>
      <c r="E126" s="19" t="n"/>
      <c r="F126" s="19" t="n"/>
      <c r="G126" s="19" t="n"/>
      <c r="H126" s="21" t="n"/>
      <c r="I126" s="19" t="n"/>
      <c r="J126" s="31" t="n"/>
      <c r="K126" s="21" t="n"/>
      <c r="L126" s="19" t="n"/>
      <c r="M126" s="31" t="n"/>
      <c r="N126" s="31" t="n"/>
      <c r="O126" s="19" t="n"/>
      <c r="P126" s="22">
        <f>IF(OR($A126="",$J126="",$K126="Levée",$K126="Abandonnée"),"",$J126-'Paramètres'!$B$2)</f>
        <v/>
      </c>
      <c r="Q126" s="23">
        <f>IF($A126="","",IF(OR($K126="Levée",$K126="Abandonnée"),"Clôturée",IF($J126="","Date cible manquante",IF($J126&lt;'Paramètres'!$B$2,"Échue",IF($J126-'Paramètres'!$B$2&lt;='Paramètres'!$B$3,"À traiter sous délai",IF($H126="Critique","Critique active","À surveiller"))))))</f>
        <v/>
      </c>
      <c r="R126" s="22">
        <f>IF(OR($A126="",$B126="",$N126=""),"",$N126-$B126)</f>
        <v/>
      </c>
    </row>
    <row r="127" ht="30" customHeight="1">
      <c r="A127" s="19" t="n"/>
      <c r="B127" s="31" t="n"/>
      <c r="C127" s="19" t="n"/>
      <c r="D127" s="19" t="n"/>
      <c r="E127" s="19" t="n"/>
      <c r="F127" s="19" t="n"/>
      <c r="G127" s="19" t="n"/>
      <c r="H127" s="21" t="n"/>
      <c r="I127" s="19" t="n"/>
      <c r="J127" s="31" t="n"/>
      <c r="K127" s="21" t="n"/>
      <c r="L127" s="19" t="n"/>
      <c r="M127" s="31" t="n"/>
      <c r="N127" s="31" t="n"/>
      <c r="O127" s="19" t="n"/>
      <c r="P127" s="24">
        <f>IF(OR($A127="",$J127="",$K127="Levée",$K127="Abandonnée"),"",$J127-'Paramètres'!$B$2)</f>
        <v/>
      </c>
      <c r="Q127" s="25">
        <f>IF($A127="","",IF(OR($K127="Levée",$K127="Abandonnée"),"Clôturée",IF($J127="","Date cible manquante",IF($J127&lt;'Paramètres'!$B$2,"Échue",IF($J127-'Paramètres'!$B$2&lt;='Paramètres'!$B$3,"À traiter sous délai",IF($H127="Critique","Critique active","À surveiller"))))))</f>
        <v/>
      </c>
      <c r="R127" s="24">
        <f>IF(OR($A127="",$B127="",$N127=""),"",$N127-$B127)</f>
        <v/>
      </c>
    </row>
    <row r="128" ht="30" customHeight="1">
      <c r="A128" s="19" t="n"/>
      <c r="B128" s="31" t="n"/>
      <c r="C128" s="19" t="n"/>
      <c r="D128" s="19" t="n"/>
      <c r="E128" s="19" t="n"/>
      <c r="F128" s="19" t="n"/>
      <c r="G128" s="19" t="n"/>
      <c r="H128" s="21" t="n"/>
      <c r="I128" s="19" t="n"/>
      <c r="J128" s="31" t="n"/>
      <c r="K128" s="21" t="n"/>
      <c r="L128" s="19" t="n"/>
      <c r="M128" s="31" t="n"/>
      <c r="N128" s="31" t="n"/>
      <c r="O128" s="19" t="n"/>
      <c r="P128" s="22">
        <f>IF(OR($A128="",$J128="",$K128="Levée",$K128="Abandonnée"),"",$J128-'Paramètres'!$B$2)</f>
        <v/>
      </c>
      <c r="Q128" s="23">
        <f>IF($A128="","",IF(OR($K128="Levée",$K128="Abandonnée"),"Clôturée",IF($J128="","Date cible manquante",IF($J128&lt;'Paramètres'!$B$2,"Échue",IF($J128-'Paramètres'!$B$2&lt;='Paramètres'!$B$3,"À traiter sous délai",IF($H128="Critique","Critique active","À surveiller"))))))</f>
        <v/>
      </c>
      <c r="R128" s="22">
        <f>IF(OR($A128="",$B128="",$N128=""),"",$N128-$B128)</f>
        <v/>
      </c>
    </row>
    <row r="129" ht="30" customHeight="1">
      <c r="A129" s="19" t="n"/>
      <c r="B129" s="31" t="n"/>
      <c r="C129" s="19" t="n"/>
      <c r="D129" s="19" t="n"/>
      <c r="E129" s="19" t="n"/>
      <c r="F129" s="19" t="n"/>
      <c r="G129" s="19" t="n"/>
      <c r="H129" s="21" t="n"/>
      <c r="I129" s="19" t="n"/>
      <c r="J129" s="31" t="n"/>
      <c r="K129" s="21" t="n"/>
      <c r="L129" s="19" t="n"/>
      <c r="M129" s="31" t="n"/>
      <c r="N129" s="31" t="n"/>
      <c r="O129" s="19" t="n"/>
      <c r="P129" s="24">
        <f>IF(OR($A129="",$J129="",$K129="Levée",$K129="Abandonnée"),"",$J129-'Paramètres'!$B$2)</f>
        <v/>
      </c>
      <c r="Q129" s="25">
        <f>IF($A129="","",IF(OR($K129="Levée",$K129="Abandonnée"),"Clôturée",IF($J129="","Date cible manquante",IF($J129&lt;'Paramètres'!$B$2,"Échue",IF($J129-'Paramètres'!$B$2&lt;='Paramètres'!$B$3,"À traiter sous délai",IF($H129="Critique","Critique active","À surveiller"))))))</f>
        <v/>
      </c>
      <c r="R129" s="24">
        <f>IF(OR($A129="",$B129="",$N129=""),"",$N129-$B129)</f>
        <v/>
      </c>
    </row>
    <row r="130" ht="30" customHeight="1">
      <c r="A130" s="19" t="n"/>
      <c r="B130" s="31" t="n"/>
      <c r="C130" s="19" t="n"/>
      <c r="D130" s="19" t="n"/>
      <c r="E130" s="19" t="n"/>
      <c r="F130" s="19" t="n"/>
      <c r="G130" s="19" t="n"/>
      <c r="H130" s="21" t="n"/>
      <c r="I130" s="19" t="n"/>
      <c r="J130" s="31" t="n"/>
      <c r="K130" s="21" t="n"/>
      <c r="L130" s="19" t="n"/>
      <c r="M130" s="31" t="n"/>
      <c r="N130" s="31" t="n"/>
      <c r="O130" s="19" t="n"/>
      <c r="P130" s="22">
        <f>IF(OR($A130="",$J130="",$K130="Levée",$K130="Abandonnée"),"",$J130-'Paramètres'!$B$2)</f>
        <v/>
      </c>
      <c r="Q130" s="23">
        <f>IF($A130="","",IF(OR($K130="Levée",$K130="Abandonnée"),"Clôturée",IF($J130="","Date cible manquante",IF($J130&lt;'Paramètres'!$B$2,"Échue",IF($J130-'Paramètres'!$B$2&lt;='Paramètres'!$B$3,"À traiter sous délai",IF($H130="Critique","Critique active","À surveiller"))))))</f>
        <v/>
      </c>
      <c r="R130" s="22">
        <f>IF(OR($A130="",$B130="",$N130=""),"",$N130-$B130)</f>
        <v/>
      </c>
    </row>
    <row r="131" ht="30" customHeight="1">
      <c r="A131" s="19" t="n"/>
      <c r="B131" s="31" t="n"/>
      <c r="C131" s="19" t="n"/>
      <c r="D131" s="19" t="n"/>
      <c r="E131" s="19" t="n"/>
      <c r="F131" s="19" t="n"/>
      <c r="G131" s="19" t="n"/>
      <c r="H131" s="21" t="n"/>
      <c r="I131" s="19" t="n"/>
      <c r="J131" s="31" t="n"/>
      <c r="K131" s="21" t="n"/>
      <c r="L131" s="19" t="n"/>
      <c r="M131" s="31" t="n"/>
      <c r="N131" s="31" t="n"/>
      <c r="O131" s="19" t="n"/>
      <c r="P131" s="24">
        <f>IF(OR($A131="",$J131="",$K131="Levée",$K131="Abandonnée"),"",$J131-'Paramètres'!$B$2)</f>
        <v/>
      </c>
      <c r="Q131" s="25">
        <f>IF($A131="","",IF(OR($K131="Levée",$K131="Abandonnée"),"Clôturée",IF($J131="","Date cible manquante",IF($J131&lt;'Paramètres'!$B$2,"Échue",IF($J131-'Paramètres'!$B$2&lt;='Paramètres'!$B$3,"À traiter sous délai",IF($H131="Critique","Critique active","À surveiller"))))))</f>
        <v/>
      </c>
      <c r="R131" s="24">
        <f>IF(OR($A131="",$B131="",$N131=""),"",$N131-$B131)</f>
        <v/>
      </c>
    </row>
    <row r="132" ht="30" customHeight="1">
      <c r="A132" s="19" t="n"/>
      <c r="B132" s="31" t="n"/>
      <c r="C132" s="19" t="n"/>
      <c r="D132" s="19" t="n"/>
      <c r="E132" s="19" t="n"/>
      <c r="F132" s="19" t="n"/>
      <c r="G132" s="19" t="n"/>
      <c r="H132" s="21" t="n"/>
      <c r="I132" s="19" t="n"/>
      <c r="J132" s="31" t="n"/>
      <c r="K132" s="21" t="n"/>
      <c r="L132" s="19" t="n"/>
      <c r="M132" s="31" t="n"/>
      <c r="N132" s="31" t="n"/>
      <c r="O132" s="19" t="n"/>
      <c r="P132" s="22">
        <f>IF(OR($A132="",$J132="",$K132="Levée",$K132="Abandonnée"),"",$J132-'Paramètres'!$B$2)</f>
        <v/>
      </c>
      <c r="Q132" s="23">
        <f>IF($A132="","",IF(OR($K132="Levée",$K132="Abandonnée"),"Clôturée",IF($J132="","Date cible manquante",IF($J132&lt;'Paramètres'!$B$2,"Échue",IF($J132-'Paramètres'!$B$2&lt;='Paramètres'!$B$3,"À traiter sous délai",IF($H132="Critique","Critique active","À surveiller"))))))</f>
        <v/>
      </c>
      <c r="R132" s="22">
        <f>IF(OR($A132="",$B132="",$N132=""),"",$N132-$B132)</f>
        <v/>
      </c>
    </row>
    <row r="133" ht="30" customHeight="1">
      <c r="A133" s="19" t="n"/>
      <c r="B133" s="31" t="n"/>
      <c r="C133" s="19" t="n"/>
      <c r="D133" s="19" t="n"/>
      <c r="E133" s="19" t="n"/>
      <c r="F133" s="19" t="n"/>
      <c r="G133" s="19" t="n"/>
      <c r="H133" s="21" t="n"/>
      <c r="I133" s="19" t="n"/>
      <c r="J133" s="31" t="n"/>
      <c r="K133" s="21" t="n"/>
      <c r="L133" s="19" t="n"/>
      <c r="M133" s="31" t="n"/>
      <c r="N133" s="31" t="n"/>
      <c r="O133" s="19" t="n"/>
      <c r="P133" s="24">
        <f>IF(OR($A133="",$J133="",$K133="Levée",$K133="Abandonnée"),"",$J133-'Paramètres'!$B$2)</f>
        <v/>
      </c>
      <c r="Q133" s="25">
        <f>IF($A133="","",IF(OR($K133="Levée",$K133="Abandonnée"),"Clôturée",IF($J133="","Date cible manquante",IF($J133&lt;'Paramètres'!$B$2,"Échue",IF($J133-'Paramètres'!$B$2&lt;='Paramètres'!$B$3,"À traiter sous délai",IF($H133="Critique","Critique active","À surveiller"))))))</f>
        <v/>
      </c>
      <c r="R133" s="24">
        <f>IF(OR($A133="",$B133="",$N133=""),"",$N133-$B133)</f>
        <v/>
      </c>
    </row>
    <row r="134" ht="30" customHeight="1">
      <c r="A134" s="19" t="n"/>
      <c r="B134" s="31" t="n"/>
      <c r="C134" s="19" t="n"/>
      <c r="D134" s="19" t="n"/>
      <c r="E134" s="19" t="n"/>
      <c r="F134" s="19" t="n"/>
      <c r="G134" s="19" t="n"/>
      <c r="H134" s="21" t="n"/>
      <c r="I134" s="19" t="n"/>
      <c r="J134" s="31" t="n"/>
      <c r="K134" s="21" t="n"/>
      <c r="L134" s="19" t="n"/>
      <c r="M134" s="31" t="n"/>
      <c r="N134" s="31" t="n"/>
      <c r="O134" s="19" t="n"/>
      <c r="P134" s="22">
        <f>IF(OR($A134="",$J134="",$K134="Levée",$K134="Abandonnée"),"",$J134-'Paramètres'!$B$2)</f>
        <v/>
      </c>
      <c r="Q134" s="23">
        <f>IF($A134="","",IF(OR($K134="Levée",$K134="Abandonnée"),"Clôturée",IF($J134="","Date cible manquante",IF($J134&lt;'Paramètres'!$B$2,"Échue",IF($J134-'Paramètres'!$B$2&lt;='Paramètres'!$B$3,"À traiter sous délai",IF($H134="Critique","Critique active","À surveiller"))))))</f>
        <v/>
      </c>
      <c r="R134" s="22">
        <f>IF(OR($A134="",$B134="",$N134=""),"",$N134-$B134)</f>
        <v/>
      </c>
    </row>
    <row r="135" ht="30" customHeight="1">
      <c r="A135" s="19" t="n"/>
      <c r="B135" s="31" t="n"/>
      <c r="C135" s="19" t="n"/>
      <c r="D135" s="19" t="n"/>
      <c r="E135" s="19" t="n"/>
      <c r="F135" s="19" t="n"/>
      <c r="G135" s="19" t="n"/>
      <c r="H135" s="21" t="n"/>
      <c r="I135" s="19" t="n"/>
      <c r="J135" s="31" t="n"/>
      <c r="K135" s="21" t="n"/>
      <c r="L135" s="19" t="n"/>
      <c r="M135" s="31" t="n"/>
      <c r="N135" s="31" t="n"/>
      <c r="O135" s="19" t="n"/>
      <c r="P135" s="24">
        <f>IF(OR($A135="",$J135="",$K135="Levée",$K135="Abandonnée"),"",$J135-'Paramètres'!$B$2)</f>
        <v/>
      </c>
      <c r="Q135" s="25">
        <f>IF($A135="","",IF(OR($K135="Levée",$K135="Abandonnée"),"Clôturée",IF($J135="","Date cible manquante",IF($J135&lt;'Paramètres'!$B$2,"Échue",IF($J135-'Paramètres'!$B$2&lt;='Paramètres'!$B$3,"À traiter sous délai",IF($H135="Critique","Critique active","À surveiller"))))))</f>
        <v/>
      </c>
      <c r="R135" s="24">
        <f>IF(OR($A135="",$B135="",$N135=""),"",$N135-$B135)</f>
        <v/>
      </c>
    </row>
    <row r="136" ht="30" customHeight="1">
      <c r="A136" s="19" t="n"/>
      <c r="B136" s="31" t="n"/>
      <c r="C136" s="19" t="n"/>
      <c r="D136" s="19" t="n"/>
      <c r="E136" s="19" t="n"/>
      <c r="F136" s="19" t="n"/>
      <c r="G136" s="19" t="n"/>
      <c r="H136" s="21" t="n"/>
      <c r="I136" s="19" t="n"/>
      <c r="J136" s="31" t="n"/>
      <c r="K136" s="21" t="n"/>
      <c r="L136" s="19" t="n"/>
      <c r="M136" s="31" t="n"/>
      <c r="N136" s="31" t="n"/>
      <c r="O136" s="19" t="n"/>
      <c r="P136" s="22">
        <f>IF(OR($A136="",$J136="",$K136="Levée",$K136="Abandonnée"),"",$J136-'Paramètres'!$B$2)</f>
        <v/>
      </c>
      <c r="Q136" s="23">
        <f>IF($A136="","",IF(OR($K136="Levée",$K136="Abandonnée"),"Clôturée",IF($J136="","Date cible manquante",IF($J136&lt;'Paramètres'!$B$2,"Échue",IF($J136-'Paramètres'!$B$2&lt;='Paramètres'!$B$3,"À traiter sous délai",IF($H136="Critique","Critique active","À surveiller"))))))</f>
        <v/>
      </c>
      <c r="R136" s="22">
        <f>IF(OR($A136="",$B136="",$N136=""),"",$N136-$B136)</f>
        <v/>
      </c>
    </row>
    <row r="137" ht="30" customHeight="1">
      <c r="A137" s="19" t="n"/>
      <c r="B137" s="31" t="n"/>
      <c r="C137" s="19" t="n"/>
      <c r="D137" s="19" t="n"/>
      <c r="E137" s="19" t="n"/>
      <c r="F137" s="19" t="n"/>
      <c r="G137" s="19" t="n"/>
      <c r="H137" s="21" t="n"/>
      <c r="I137" s="19" t="n"/>
      <c r="J137" s="31" t="n"/>
      <c r="K137" s="21" t="n"/>
      <c r="L137" s="19" t="n"/>
      <c r="M137" s="31" t="n"/>
      <c r="N137" s="31" t="n"/>
      <c r="O137" s="19" t="n"/>
      <c r="P137" s="24">
        <f>IF(OR($A137="",$J137="",$K137="Levée",$K137="Abandonnée"),"",$J137-'Paramètres'!$B$2)</f>
        <v/>
      </c>
      <c r="Q137" s="25">
        <f>IF($A137="","",IF(OR($K137="Levée",$K137="Abandonnée"),"Clôturée",IF($J137="","Date cible manquante",IF($J137&lt;'Paramètres'!$B$2,"Échue",IF($J137-'Paramètres'!$B$2&lt;='Paramètres'!$B$3,"À traiter sous délai",IF($H137="Critique","Critique active","À surveiller"))))))</f>
        <v/>
      </c>
      <c r="R137" s="24">
        <f>IF(OR($A137="",$B137="",$N137=""),"",$N137-$B137)</f>
        <v/>
      </c>
    </row>
    <row r="138" ht="30" customHeight="1">
      <c r="A138" s="19" t="n"/>
      <c r="B138" s="31" t="n"/>
      <c r="C138" s="19" t="n"/>
      <c r="D138" s="19" t="n"/>
      <c r="E138" s="19" t="n"/>
      <c r="F138" s="19" t="n"/>
      <c r="G138" s="19" t="n"/>
      <c r="H138" s="21" t="n"/>
      <c r="I138" s="19" t="n"/>
      <c r="J138" s="31" t="n"/>
      <c r="K138" s="21" t="n"/>
      <c r="L138" s="19" t="n"/>
      <c r="M138" s="31" t="n"/>
      <c r="N138" s="31" t="n"/>
      <c r="O138" s="19" t="n"/>
      <c r="P138" s="22">
        <f>IF(OR($A138="",$J138="",$K138="Levée",$K138="Abandonnée"),"",$J138-'Paramètres'!$B$2)</f>
        <v/>
      </c>
      <c r="Q138" s="23">
        <f>IF($A138="","",IF(OR($K138="Levée",$K138="Abandonnée"),"Clôturée",IF($J138="","Date cible manquante",IF($J138&lt;'Paramètres'!$B$2,"Échue",IF($J138-'Paramètres'!$B$2&lt;='Paramètres'!$B$3,"À traiter sous délai",IF($H138="Critique","Critique active","À surveiller"))))))</f>
        <v/>
      </c>
      <c r="R138" s="22">
        <f>IF(OR($A138="",$B138="",$N138=""),"",$N138-$B138)</f>
        <v/>
      </c>
    </row>
    <row r="139" ht="30" customHeight="1">
      <c r="A139" s="19" t="n"/>
      <c r="B139" s="31" t="n"/>
      <c r="C139" s="19" t="n"/>
      <c r="D139" s="19" t="n"/>
      <c r="E139" s="19" t="n"/>
      <c r="F139" s="19" t="n"/>
      <c r="G139" s="19" t="n"/>
      <c r="H139" s="21" t="n"/>
      <c r="I139" s="19" t="n"/>
      <c r="J139" s="31" t="n"/>
      <c r="K139" s="21" t="n"/>
      <c r="L139" s="19" t="n"/>
      <c r="M139" s="31" t="n"/>
      <c r="N139" s="31" t="n"/>
      <c r="O139" s="19" t="n"/>
      <c r="P139" s="24">
        <f>IF(OR($A139="",$J139="",$K139="Levée",$K139="Abandonnée"),"",$J139-'Paramètres'!$B$2)</f>
        <v/>
      </c>
      <c r="Q139" s="25">
        <f>IF($A139="","",IF(OR($K139="Levée",$K139="Abandonnée"),"Clôturée",IF($J139="","Date cible manquante",IF($J139&lt;'Paramètres'!$B$2,"Échue",IF($J139-'Paramètres'!$B$2&lt;='Paramètres'!$B$3,"À traiter sous délai",IF($H139="Critique","Critique active","À surveiller"))))))</f>
        <v/>
      </c>
      <c r="R139" s="24">
        <f>IF(OR($A139="",$B139="",$N139=""),"",$N139-$B139)</f>
        <v/>
      </c>
    </row>
    <row r="140" ht="30" customHeight="1">
      <c r="A140" s="19" t="n"/>
      <c r="B140" s="31" t="n"/>
      <c r="C140" s="19" t="n"/>
      <c r="D140" s="19" t="n"/>
      <c r="E140" s="19" t="n"/>
      <c r="F140" s="19" t="n"/>
      <c r="G140" s="19" t="n"/>
      <c r="H140" s="21" t="n"/>
      <c r="I140" s="19" t="n"/>
      <c r="J140" s="31" t="n"/>
      <c r="K140" s="21" t="n"/>
      <c r="L140" s="19" t="n"/>
      <c r="M140" s="31" t="n"/>
      <c r="N140" s="31" t="n"/>
      <c r="O140" s="19" t="n"/>
      <c r="P140" s="22">
        <f>IF(OR($A140="",$J140="",$K140="Levée",$K140="Abandonnée"),"",$J140-'Paramètres'!$B$2)</f>
        <v/>
      </c>
      <c r="Q140" s="23">
        <f>IF($A140="","",IF(OR($K140="Levée",$K140="Abandonnée"),"Clôturée",IF($J140="","Date cible manquante",IF($J140&lt;'Paramètres'!$B$2,"Échue",IF($J140-'Paramètres'!$B$2&lt;='Paramètres'!$B$3,"À traiter sous délai",IF($H140="Critique","Critique active","À surveiller"))))))</f>
        <v/>
      </c>
      <c r="R140" s="22">
        <f>IF(OR($A140="",$B140="",$N140=""),"",$N140-$B140)</f>
        <v/>
      </c>
    </row>
    <row r="141" ht="30" customHeight="1">
      <c r="A141" s="19" t="n"/>
      <c r="B141" s="31" t="n"/>
      <c r="C141" s="19" t="n"/>
      <c r="D141" s="19" t="n"/>
      <c r="E141" s="19" t="n"/>
      <c r="F141" s="19" t="n"/>
      <c r="G141" s="19" t="n"/>
      <c r="H141" s="21" t="n"/>
      <c r="I141" s="19" t="n"/>
      <c r="J141" s="31" t="n"/>
      <c r="K141" s="21" t="n"/>
      <c r="L141" s="19" t="n"/>
      <c r="M141" s="31" t="n"/>
      <c r="N141" s="31" t="n"/>
      <c r="O141" s="19" t="n"/>
      <c r="P141" s="24">
        <f>IF(OR($A141="",$J141="",$K141="Levée",$K141="Abandonnée"),"",$J141-'Paramètres'!$B$2)</f>
        <v/>
      </c>
      <c r="Q141" s="25">
        <f>IF($A141="","",IF(OR($K141="Levée",$K141="Abandonnée"),"Clôturée",IF($J141="","Date cible manquante",IF($J141&lt;'Paramètres'!$B$2,"Échue",IF($J141-'Paramètres'!$B$2&lt;='Paramètres'!$B$3,"À traiter sous délai",IF($H141="Critique","Critique active","À surveiller"))))))</f>
        <v/>
      </c>
      <c r="R141" s="24">
        <f>IF(OR($A141="",$B141="",$N141=""),"",$N141-$B141)</f>
        <v/>
      </c>
    </row>
    <row r="142" ht="30" customHeight="1">
      <c r="A142" s="19" t="n"/>
      <c r="B142" s="31" t="n"/>
      <c r="C142" s="19" t="n"/>
      <c r="D142" s="19" t="n"/>
      <c r="E142" s="19" t="n"/>
      <c r="F142" s="19" t="n"/>
      <c r="G142" s="19" t="n"/>
      <c r="H142" s="21" t="n"/>
      <c r="I142" s="19" t="n"/>
      <c r="J142" s="31" t="n"/>
      <c r="K142" s="21" t="n"/>
      <c r="L142" s="19" t="n"/>
      <c r="M142" s="31" t="n"/>
      <c r="N142" s="31" t="n"/>
      <c r="O142" s="19" t="n"/>
      <c r="P142" s="22">
        <f>IF(OR($A142="",$J142="",$K142="Levée",$K142="Abandonnée"),"",$J142-'Paramètres'!$B$2)</f>
        <v/>
      </c>
      <c r="Q142" s="23">
        <f>IF($A142="","",IF(OR($K142="Levée",$K142="Abandonnée"),"Clôturée",IF($J142="","Date cible manquante",IF($J142&lt;'Paramètres'!$B$2,"Échue",IF($J142-'Paramètres'!$B$2&lt;='Paramètres'!$B$3,"À traiter sous délai",IF($H142="Critique","Critique active","À surveiller"))))))</f>
        <v/>
      </c>
      <c r="R142" s="22">
        <f>IF(OR($A142="",$B142="",$N142=""),"",$N142-$B142)</f>
        <v/>
      </c>
    </row>
    <row r="143" ht="30" customHeight="1">
      <c r="A143" s="19" t="n"/>
      <c r="B143" s="31" t="n"/>
      <c r="C143" s="19" t="n"/>
      <c r="D143" s="19" t="n"/>
      <c r="E143" s="19" t="n"/>
      <c r="F143" s="19" t="n"/>
      <c r="G143" s="19" t="n"/>
      <c r="H143" s="21" t="n"/>
      <c r="I143" s="19" t="n"/>
      <c r="J143" s="31" t="n"/>
      <c r="K143" s="21" t="n"/>
      <c r="L143" s="19" t="n"/>
      <c r="M143" s="31" t="n"/>
      <c r="N143" s="31" t="n"/>
      <c r="O143" s="19" t="n"/>
      <c r="P143" s="24">
        <f>IF(OR($A143="",$J143="",$K143="Levée",$K143="Abandonnée"),"",$J143-'Paramètres'!$B$2)</f>
        <v/>
      </c>
      <c r="Q143" s="25">
        <f>IF($A143="","",IF(OR($K143="Levée",$K143="Abandonnée"),"Clôturée",IF($J143="","Date cible manquante",IF($J143&lt;'Paramètres'!$B$2,"Échue",IF($J143-'Paramètres'!$B$2&lt;='Paramètres'!$B$3,"À traiter sous délai",IF($H143="Critique","Critique active","À surveiller"))))))</f>
        <v/>
      </c>
      <c r="R143" s="24">
        <f>IF(OR($A143="",$B143="",$N143=""),"",$N143-$B143)</f>
        <v/>
      </c>
    </row>
    <row r="144" ht="30" customHeight="1">
      <c r="A144" s="19" t="n"/>
      <c r="B144" s="31" t="n"/>
      <c r="C144" s="19" t="n"/>
      <c r="D144" s="19" t="n"/>
      <c r="E144" s="19" t="n"/>
      <c r="F144" s="19" t="n"/>
      <c r="G144" s="19" t="n"/>
      <c r="H144" s="21" t="n"/>
      <c r="I144" s="19" t="n"/>
      <c r="J144" s="31" t="n"/>
      <c r="K144" s="21" t="n"/>
      <c r="L144" s="19" t="n"/>
      <c r="M144" s="31" t="n"/>
      <c r="N144" s="31" t="n"/>
      <c r="O144" s="19" t="n"/>
      <c r="P144" s="22">
        <f>IF(OR($A144="",$J144="",$K144="Levée",$K144="Abandonnée"),"",$J144-'Paramètres'!$B$2)</f>
        <v/>
      </c>
      <c r="Q144" s="23">
        <f>IF($A144="","",IF(OR($K144="Levée",$K144="Abandonnée"),"Clôturée",IF($J144="","Date cible manquante",IF($J144&lt;'Paramètres'!$B$2,"Échue",IF($J144-'Paramètres'!$B$2&lt;='Paramètres'!$B$3,"À traiter sous délai",IF($H144="Critique","Critique active","À surveiller"))))))</f>
        <v/>
      </c>
      <c r="R144" s="22">
        <f>IF(OR($A144="",$B144="",$N144=""),"",$N144-$B144)</f>
        <v/>
      </c>
    </row>
    <row r="145" ht="30" customHeight="1">
      <c r="A145" s="19" t="n"/>
      <c r="B145" s="31" t="n"/>
      <c r="C145" s="19" t="n"/>
      <c r="D145" s="19" t="n"/>
      <c r="E145" s="19" t="n"/>
      <c r="F145" s="19" t="n"/>
      <c r="G145" s="19" t="n"/>
      <c r="H145" s="21" t="n"/>
      <c r="I145" s="19" t="n"/>
      <c r="J145" s="31" t="n"/>
      <c r="K145" s="21" t="n"/>
      <c r="L145" s="19" t="n"/>
      <c r="M145" s="31" t="n"/>
      <c r="N145" s="31" t="n"/>
      <c r="O145" s="19" t="n"/>
      <c r="P145" s="24">
        <f>IF(OR($A145="",$J145="",$K145="Levée",$K145="Abandonnée"),"",$J145-'Paramètres'!$B$2)</f>
        <v/>
      </c>
      <c r="Q145" s="25">
        <f>IF($A145="","",IF(OR($K145="Levée",$K145="Abandonnée"),"Clôturée",IF($J145="","Date cible manquante",IF($J145&lt;'Paramètres'!$B$2,"Échue",IF($J145-'Paramètres'!$B$2&lt;='Paramètres'!$B$3,"À traiter sous délai",IF($H145="Critique","Critique active","À surveiller"))))))</f>
        <v/>
      </c>
      <c r="R145" s="24">
        <f>IF(OR($A145="",$B145="",$N145=""),"",$N145-$B145)</f>
        <v/>
      </c>
    </row>
    <row r="146" ht="30" customHeight="1">
      <c r="A146" s="19" t="n"/>
      <c r="B146" s="31" t="n"/>
      <c r="C146" s="19" t="n"/>
      <c r="D146" s="19" t="n"/>
      <c r="E146" s="19" t="n"/>
      <c r="F146" s="19" t="n"/>
      <c r="G146" s="19" t="n"/>
      <c r="H146" s="21" t="n"/>
      <c r="I146" s="19" t="n"/>
      <c r="J146" s="31" t="n"/>
      <c r="K146" s="21" t="n"/>
      <c r="L146" s="19" t="n"/>
      <c r="M146" s="31" t="n"/>
      <c r="N146" s="31" t="n"/>
      <c r="O146" s="19" t="n"/>
      <c r="P146" s="22">
        <f>IF(OR($A146="",$J146="",$K146="Levée",$K146="Abandonnée"),"",$J146-'Paramètres'!$B$2)</f>
        <v/>
      </c>
      <c r="Q146" s="23">
        <f>IF($A146="","",IF(OR($K146="Levée",$K146="Abandonnée"),"Clôturée",IF($J146="","Date cible manquante",IF($J146&lt;'Paramètres'!$B$2,"Échue",IF($J146-'Paramètres'!$B$2&lt;='Paramètres'!$B$3,"À traiter sous délai",IF($H146="Critique","Critique active","À surveiller"))))))</f>
        <v/>
      </c>
      <c r="R146" s="22">
        <f>IF(OR($A146="",$B146="",$N146=""),"",$N146-$B146)</f>
        <v/>
      </c>
    </row>
    <row r="147" ht="30" customHeight="1">
      <c r="A147" s="19" t="n"/>
      <c r="B147" s="31" t="n"/>
      <c r="C147" s="19" t="n"/>
      <c r="D147" s="19" t="n"/>
      <c r="E147" s="19" t="n"/>
      <c r="F147" s="19" t="n"/>
      <c r="G147" s="19" t="n"/>
      <c r="H147" s="21" t="n"/>
      <c r="I147" s="19" t="n"/>
      <c r="J147" s="31" t="n"/>
      <c r="K147" s="21" t="n"/>
      <c r="L147" s="19" t="n"/>
      <c r="M147" s="31" t="n"/>
      <c r="N147" s="31" t="n"/>
      <c r="O147" s="19" t="n"/>
      <c r="P147" s="24">
        <f>IF(OR($A147="",$J147="",$K147="Levée",$K147="Abandonnée"),"",$J147-'Paramètres'!$B$2)</f>
        <v/>
      </c>
      <c r="Q147" s="25">
        <f>IF($A147="","",IF(OR($K147="Levée",$K147="Abandonnée"),"Clôturée",IF($J147="","Date cible manquante",IF($J147&lt;'Paramètres'!$B$2,"Échue",IF($J147-'Paramètres'!$B$2&lt;='Paramètres'!$B$3,"À traiter sous délai",IF($H147="Critique","Critique active","À surveiller"))))))</f>
        <v/>
      </c>
      <c r="R147" s="24">
        <f>IF(OR($A147="",$B147="",$N147=""),"",$N147-$B147)</f>
        <v/>
      </c>
    </row>
    <row r="148" ht="30" customHeight="1">
      <c r="A148" s="19" t="n"/>
      <c r="B148" s="31" t="n"/>
      <c r="C148" s="19" t="n"/>
      <c r="D148" s="19" t="n"/>
      <c r="E148" s="19" t="n"/>
      <c r="F148" s="19" t="n"/>
      <c r="G148" s="19" t="n"/>
      <c r="H148" s="21" t="n"/>
      <c r="I148" s="19" t="n"/>
      <c r="J148" s="31" t="n"/>
      <c r="K148" s="21" t="n"/>
      <c r="L148" s="19" t="n"/>
      <c r="M148" s="31" t="n"/>
      <c r="N148" s="31" t="n"/>
      <c r="O148" s="19" t="n"/>
      <c r="P148" s="22">
        <f>IF(OR($A148="",$J148="",$K148="Levée",$K148="Abandonnée"),"",$J148-'Paramètres'!$B$2)</f>
        <v/>
      </c>
      <c r="Q148" s="23">
        <f>IF($A148="","",IF(OR($K148="Levée",$K148="Abandonnée"),"Clôturée",IF($J148="","Date cible manquante",IF($J148&lt;'Paramètres'!$B$2,"Échue",IF($J148-'Paramètres'!$B$2&lt;='Paramètres'!$B$3,"À traiter sous délai",IF($H148="Critique","Critique active","À surveiller"))))))</f>
        <v/>
      </c>
      <c r="R148" s="22">
        <f>IF(OR($A148="",$B148="",$N148=""),"",$N148-$B148)</f>
        <v/>
      </c>
    </row>
    <row r="149" ht="30" customHeight="1">
      <c r="A149" s="19" t="n"/>
      <c r="B149" s="31" t="n"/>
      <c r="C149" s="19" t="n"/>
      <c r="D149" s="19" t="n"/>
      <c r="E149" s="19" t="n"/>
      <c r="F149" s="19" t="n"/>
      <c r="G149" s="19" t="n"/>
      <c r="H149" s="21" t="n"/>
      <c r="I149" s="19" t="n"/>
      <c r="J149" s="31" t="n"/>
      <c r="K149" s="21" t="n"/>
      <c r="L149" s="19" t="n"/>
      <c r="M149" s="31" t="n"/>
      <c r="N149" s="31" t="n"/>
      <c r="O149" s="19" t="n"/>
      <c r="P149" s="24">
        <f>IF(OR($A149="",$J149="",$K149="Levée",$K149="Abandonnée"),"",$J149-'Paramètres'!$B$2)</f>
        <v/>
      </c>
      <c r="Q149" s="25">
        <f>IF($A149="","",IF(OR($K149="Levée",$K149="Abandonnée"),"Clôturée",IF($J149="","Date cible manquante",IF($J149&lt;'Paramètres'!$B$2,"Échue",IF($J149-'Paramètres'!$B$2&lt;='Paramètres'!$B$3,"À traiter sous délai",IF($H149="Critique","Critique active","À surveiller"))))))</f>
        <v/>
      </c>
      <c r="R149" s="24">
        <f>IF(OR($A149="",$B149="",$N149=""),"",$N149-$B149)</f>
        <v/>
      </c>
    </row>
    <row r="150" ht="30" customHeight="1">
      <c r="A150" s="19" t="n"/>
      <c r="B150" s="31" t="n"/>
      <c r="C150" s="19" t="n"/>
      <c r="D150" s="19" t="n"/>
      <c r="E150" s="19" t="n"/>
      <c r="F150" s="19" t="n"/>
      <c r="G150" s="19" t="n"/>
      <c r="H150" s="21" t="n"/>
      <c r="I150" s="19" t="n"/>
      <c r="J150" s="31" t="n"/>
      <c r="K150" s="21" t="n"/>
      <c r="L150" s="19" t="n"/>
      <c r="M150" s="31" t="n"/>
      <c r="N150" s="31" t="n"/>
      <c r="O150" s="19" t="n"/>
      <c r="P150" s="22">
        <f>IF(OR($A150="",$J150="",$K150="Levée",$K150="Abandonnée"),"",$J150-'Paramètres'!$B$2)</f>
        <v/>
      </c>
      <c r="Q150" s="23">
        <f>IF($A150="","",IF(OR($K150="Levée",$K150="Abandonnée"),"Clôturée",IF($J150="","Date cible manquante",IF($J150&lt;'Paramètres'!$B$2,"Échue",IF($J150-'Paramètres'!$B$2&lt;='Paramètres'!$B$3,"À traiter sous délai",IF($H150="Critique","Critique active","À surveiller"))))))</f>
        <v/>
      </c>
      <c r="R150" s="22">
        <f>IF(OR($A150="",$B150="",$N150=""),"",$N150-$B150)</f>
        <v/>
      </c>
    </row>
    <row r="151" ht="30" customHeight="1">
      <c r="A151" s="19" t="n"/>
      <c r="B151" s="31" t="n"/>
      <c r="C151" s="19" t="n"/>
      <c r="D151" s="19" t="n"/>
      <c r="E151" s="19" t="n"/>
      <c r="F151" s="19" t="n"/>
      <c r="G151" s="19" t="n"/>
      <c r="H151" s="21" t="n"/>
      <c r="I151" s="19" t="n"/>
      <c r="J151" s="31" t="n"/>
      <c r="K151" s="21" t="n"/>
      <c r="L151" s="19" t="n"/>
      <c r="M151" s="31" t="n"/>
      <c r="N151" s="31" t="n"/>
      <c r="O151" s="19" t="n"/>
      <c r="P151" s="24">
        <f>IF(OR($A151="",$J151="",$K151="Levée",$K151="Abandonnée"),"",$J151-'Paramètres'!$B$2)</f>
        <v/>
      </c>
      <c r="Q151" s="25">
        <f>IF($A151="","",IF(OR($K151="Levée",$K151="Abandonnée"),"Clôturée",IF($J151="","Date cible manquante",IF($J151&lt;'Paramètres'!$B$2,"Échue",IF($J151-'Paramètres'!$B$2&lt;='Paramètres'!$B$3,"À traiter sous délai",IF($H151="Critique","Critique active","À surveiller"))))))</f>
        <v/>
      </c>
      <c r="R151" s="24">
        <f>IF(OR($A151="",$B151="",$N151=""),"",$N151-$B151)</f>
        <v/>
      </c>
    </row>
    <row r="152" ht="30" customHeight="1">
      <c r="A152" s="19" t="n"/>
      <c r="B152" s="31" t="n"/>
      <c r="C152" s="19" t="n"/>
      <c r="D152" s="19" t="n"/>
      <c r="E152" s="19" t="n"/>
      <c r="F152" s="19" t="n"/>
      <c r="G152" s="19" t="n"/>
      <c r="H152" s="21" t="n"/>
      <c r="I152" s="19" t="n"/>
      <c r="J152" s="31" t="n"/>
      <c r="K152" s="21" t="n"/>
      <c r="L152" s="19" t="n"/>
      <c r="M152" s="31" t="n"/>
      <c r="N152" s="31" t="n"/>
      <c r="O152" s="19" t="n"/>
      <c r="P152" s="22">
        <f>IF(OR($A152="",$J152="",$K152="Levée",$K152="Abandonnée"),"",$J152-'Paramètres'!$B$2)</f>
        <v/>
      </c>
      <c r="Q152" s="23">
        <f>IF($A152="","",IF(OR($K152="Levée",$K152="Abandonnée"),"Clôturée",IF($J152="","Date cible manquante",IF($J152&lt;'Paramètres'!$B$2,"Échue",IF($J152-'Paramètres'!$B$2&lt;='Paramètres'!$B$3,"À traiter sous délai",IF($H152="Critique","Critique active","À surveiller"))))))</f>
        <v/>
      </c>
      <c r="R152" s="22">
        <f>IF(OR($A152="",$B152="",$N152=""),"",$N152-$B152)</f>
        <v/>
      </c>
    </row>
    <row r="153" ht="30" customHeight="1">
      <c r="A153" s="19" t="n"/>
      <c r="B153" s="31" t="n"/>
      <c r="C153" s="19" t="n"/>
      <c r="D153" s="19" t="n"/>
      <c r="E153" s="19" t="n"/>
      <c r="F153" s="19" t="n"/>
      <c r="G153" s="19" t="n"/>
      <c r="H153" s="21" t="n"/>
      <c r="I153" s="19" t="n"/>
      <c r="J153" s="31" t="n"/>
      <c r="K153" s="21" t="n"/>
      <c r="L153" s="19" t="n"/>
      <c r="M153" s="31" t="n"/>
      <c r="N153" s="31" t="n"/>
      <c r="O153" s="19" t="n"/>
      <c r="P153" s="24">
        <f>IF(OR($A153="",$J153="",$K153="Levée",$K153="Abandonnée"),"",$J153-'Paramètres'!$B$2)</f>
        <v/>
      </c>
      <c r="Q153" s="25">
        <f>IF($A153="","",IF(OR($K153="Levée",$K153="Abandonnée"),"Clôturée",IF($J153="","Date cible manquante",IF($J153&lt;'Paramètres'!$B$2,"Échue",IF($J153-'Paramètres'!$B$2&lt;='Paramètres'!$B$3,"À traiter sous délai",IF($H153="Critique","Critique active","À surveiller"))))))</f>
        <v/>
      </c>
      <c r="R153" s="24">
        <f>IF(OR($A153="",$B153="",$N153=""),"",$N153-$B153)</f>
        <v/>
      </c>
    </row>
    <row r="154" ht="30" customHeight="1">
      <c r="A154" s="19" t="n"/>
      <c r="B154" s="31" t="n"/>
      <c r="C154" s="19" t="n"/>
      <c r="D154" s="19" t="n"/>
      <c r="E154" s="19" t="n"/>
      <c r="F154" s="19" t="n"/>
      <c r="G154" s="19" t="n"/>
      <c r="H154" s="21" t="n"/>
      <c r="I154" s="19" t="n"/>
      <c r="J154" s="31" t="n"/>
      <c r="K154" s="21" t="n"/>
      <c r="L154" s="19" t="n"/>
      <c r="M154" s="31" t="n"/>
      <c r="N154" s="31" t="n"/>
      <c r="O154" s="19" t="n"/>
      <c r="P154" s="22">
        <f>IF(OR($A154="",$J154="",$K154="Levée",$K154="Abandonnée"),"",$J154-'Paramètres'!$B$2)</f>
        <v/>
      </c>
      <c r="Q154" s="23">
        <f>IF($A154="","",IF(OR($K154="Levée",$K154="Abandonnée"),"Clôturée",IF($J154="","Date cible manquante",IF($J154&lt;'Paramètres'!$B$2,"Échue",IF($J154-'Paramètres'!$B$2&lt;='Paramètres'!$B$3,"À traiter sous délai",IF($H154="Critique","Critique active","À surveiller"))))))</f>
        <v/>
      </c>
      <c r="R154" s="22">
        <f>IF(OR($A154="",$B154="",$N154=""),"",$N154-$B154)</f>
        <v/>
      </c>
    </row>
    <row r="155" ht="30" customHeight="1">
      <c r="A155" s="19" t="n"/>
      <c r="B155" s="31" t="n"/>
      <c r="C155" s="19" t="n"/>
      <c r="D155" s="19" t="n"/>
      <c r="E155" s="19" t="n"/>
      <c r="F155" s="19" t="n"/>
      <c r="G155" s="19" t="n"/>
      <c r="H155" s="21" t="n"/>
      <c r="I155" s="19" t="n"/>
      <c r="J155" s="31" t="n"/>
      <c r="K155" s="21" t="n"/>
      <c r="L155" s="19" t="n"/>
      <c r="M155" s="31" t="n"/>
      <c r="N155" s="31" t="n"/>
      <c r="O155" s="19" t="n"/>
      <c r="P155" s="24">
        <f>IF(OR($A155="",$J155="",$K155="Levée",$K155="Abandonnée"),"",$J155-'Paramètres'!$B$2)</f>
        <v/>
      </c>
      <c r="Q155" s="25">
        <f>IF($A155="","",IF(OR($K155="Levée",$K155="Abandonnée"),"Clôturée",IF($J155="","Date cible manquante",IF($J155&lt;'Paramètres'!$B$2,"Échue",IF($J155-'Paramètres'!$B$2&lt;='Paramètres'!$B$3,"À traiter sous délai",IF($H155="Critique","Critique active","À surveiller"))))))</f>
        <v/>
      </c>
      <c r="R155" s="24">
        <f>IF(OR($A155="",$B155="",$N155=""),"",$N155-$B155)</f>
        <v/>
      </c>
    </row>
    <row r="156" ht="30" customHeight="1">
      <c r="A156" s="19" t="n"/>
      <c r="B156" s="31" t="n"/>
      <c r="C156" s="19" t="n"/>
      <c r="D156" s="19" t="n"/>
      <c r="E156" s="19" t="n"/>
      <c r="F156" s="19" t="n"/>
      <c r="G156" s="19" t="n"/>
      <c r="H156" s="21" t="n"/>
      <c r="I156" s="19" t="n"/>
      <c r="J156" s="31" t="n"/>
      <c r="K156" s="21" t="n"/>
      <c r="L156" s="19" t="n"/>
      <c r="M156" s="31" t="n"/>
      <c r="N156" s="31" t="n"/>
      <c r="O156" s="19" t="n"/>
      <c r="P156" s="22">
        <f>IF(OR($A156="",$J156="",$K156="Levée",$K156="Abandonnée"),"",$J156-'Paramètres'!$B$2)</f>
        <v/>
      </c>
      <c r="Q156" s="23">
        <f>IF($A156="","",IF(OR($K156="Levée",$K156="Abandonnée"),"Clôturée",IF($J156="","Date cible manquante",IF($J156&lt;'Paramètres'!$B$2,"Échue",IF($J156-'Paramètres'!$B$2&lt;='Paramètres'!$B$3,"À traiter sous délai",IF($H156="Critique","Critique active","À surveiller"))))))</f>
        <v/>
      </c>
      <c r="R156" s="22">
        <f>IF(OR($A156="",$B156="",$N156=""),"",$N156-$B156)</f>
        <v/>
      </c>
    </row>
    <row r="157" ht="30" customHeight="1">
      <c r="A157" s="19" t="n"/>
      <c r="B157" s="31" t="n"/>
      <c r="C157" s="19" t="n"/>
      <c r="D157" s="19" t="n"/>
      <c r="E157" s="19" t="n"/>
      <c r="F157" s="19" t="n"/>
      <c r="G157" s="19" t="n"/>
      <c r="H157" s="21" t="n"/>
      <c r="I157" s="19" t="n"/>
      <c r="J157" s="31" t="n"/>
      <c r="K157" s="21" t="n"/>
      <c r="L157" s="19" t="n"/>
      <c r="M157" s="31" t="n"/>
      <c r="N157" s="31" t="n"/>
      <c r="O157" s="19" t="n"/>
      <c r="P157" s="24">
        <f>IF(OR($A157="",$J157="",$K157="Levée",$K157="Abandonnée"),"",$J157-'Paramètres'!$B$2)</f>
        <v/>
      </c>
      <c r="Q157" s="25">
        <f>IF($A157="","",IF(OR($K157="Levée",$K157="Abandonnée"),"Clôturée",IF($J157="","Date cible manquante",IF($J157&lt;'Paramètres'!$B$2,"Échue",IF($J157-'Paramètres'!$B$2&lt;='Paramètres'!$B$3,"À traiter sous délai",IF($H157="Critique","Critique active","À surveiller"))))))</f>
        <v/>
      </c>
      <c r="R157" s="24">
        <f>IF(OR($A157="",$B157="",$N157=""),"",$N157-$B157)</f>
        <v/>
      </c>
    </row>
    <row r="158" ht="30" customHeight="1">
      <c r="A158" s="19" t="n"/>
      <c r="B158" s="31" t="n"/>
      <c r="C158" s="19" t="n"/>
      <c r="D158" s="19" t="n"/>
      <c r="E158" s="19" t="n"/>
      <c r="F158" s="19" t="n"/>
      <c r="G158" s="19" t="n"/>
      <c r="H158" s="21" t="n"/>
      <c r="I158" s="19" t="n"/>
      <c r="J158" s="31" t="n"/>
      <c r="K158" s="21" t="n"/>
      <c r="L158" s="19" t="n"/>
      <c r="M158" s="31" t="n"/>
      <c r="N158" s="31" t="n"/>
      <c r="O158" s="19" t="n"/>
      <c r="P158" s="22">
        <f>IF(OR($A158="",$J158="",$K158="Levée",$K158="Abandonnée"),"",$J158-'Paramètres'!$B$2)</f>
        <v/>
      </c>
      <c r="Q158" s="23">
        <f>IF($A158="","",IF(OR($K158="Levée",$K158="Abandonnée"),"Clôturée",IF($J158="","Date cible manquante",IF($J158&lt;'Paramètres'!$B$2,"Échue",IF($J158-'Paramètres'!$B$2&lt;='Paramètres'!$B$3,"À traiter sous délai",IF($H158="Critique","Critique active","À surveiller"))))))</f>
        <v/>
      </c>
      <c r="R158" s="22">
        <f>IF(OR($A158="",$B158="",$N158=""),"",$N158-$B158)</f>
        <v/>
      </c>
    </row>
    <row r="159" ht="30" customHeight="1">
      <c r="A159" s="19" t="n"/>
      <c r="B159" s="31" t="n"/>
      <c r="C159" s="19" t="n"/>
      <c r="D159" s="19" t="n"/>
      <c r="E159" s="19" t="n"/>
      <c r="F159" s="19" t="n"/>
      <c r="G159" s="19" t="n"/>
      <c r="H159" s="21" t="n"/>
      <c r="I159" s="19" t="n"/>
      <c r="J159" s="31" t="n"/>
      <c r="K159" s="21" t="n"/>
      <c r="L159" s="19" t="n"/>
      <c r="M159" s="31" t="n"/>
      <c r="N159" s="31" t="n"/>
      <c r="O159" s="19" t="n"/>
      <c r="P159" s="24">
        <f>IF(OR($A159="",$J159="",$K159="Levée",$K159="Abandonnée"),"",$J159-'Paramètres'!$B$2)</f>
        <v/>
      </c>
      <c r="Q159" s="25">
        <f>IF($A159="","",IF(OR($K159="Levée",$K159="Abandonnée"),"Clôturée",IF($J159="","Date cible manquante",IF($J159&lt;'Paramètres'!$B$2,"Échue",IF($J159-'Paramètres'!$B$2&lt;='Paramètres'!$B$3,"À traiter sous délai",IF($H159="Critique","Critique active","À surveiller"))))))</f>
        <v/>
      </c>
      <c r="R159" s="24">
        <f>IF(OR($A159="",$B159="",$N159=""),"",$N159-$B159)</f>
        <v/>
      </c>
    </row>
    <row r="160" ht="30" customHeight="1">
      <c r="A160" s="19" t="n"/>
      <c r="B160" s="31" t="n"/>
      <c r="C160" s="19" t="n"/>
      <c r="D160" s="19" t="n"/>
      <c r="E160" s="19" t="n"/>
      <c r="F160" s="19" t="n"/>
      <c r="G160" s="19" t="n"/>
      <c r="H160" s="21" t="n"/>
      <c r="I160" s="19" t="n"/>
      <c r="J160" s="31" t="n"/>
      <c r="K160" s="21" t="n"/>
      <c r="L160" s="19" t="n"/>
      <c r="M160" s="31" t="n"/>
      <c r="N160" s="31" t="n"/>
      <c r="O160" s="19" t="n"/>
      <c r="P160" s="22">
        <f>IF(OR($A160="",$J160="",$K160="Levée",$K160="Abandonnée"),"",$J160-'Paramètres'!$B$2)</f>
        <v/>
      </c>
      <c r="Q160" s="23">
        <f>IF($A160="","",IF(OR($K160="Levée",$K160="Abandonnée"),"Clôturée",IF($J160="","Date cible manquante",IF($J160&lt;'Paramètres'!$B$2,"Échue",IF($J160-'Paramètres'!$B$2&lt;='Paramètres'!$B$3,"À traiter sous délai",IF($H160="Critique","Critique active","À surveiller"))))))</f>
        <v/>
      </c>
      <c r="R160" s="22">
        <f>IF(OR($A160="",$B160="",$N160=""),"",$N160-$B160)</f>
        <v/>
      </c>
    </row>
    <row r="161" ht="30" customHeight="1">
      <c r="A161" s="19" t="n"/>
      <c r="B161" s="31" t="n"/>
      <c r="C161" s="19" t="n"/>
      <c r="D161" s="19" t="n"/>
      <c r="E161" s="19" t="n"/>
      <c r="F161" s="19" t="n"/>
      <c r="G161" s="19" t="n"/>
      <c r="H161" s="21" t="n"/>
      <c r="I161" s="19" t="n"/>
      <c r="J161" s="31" t="n"/>
      <c r="K161" s="21" t="n"/>
      <c r="L161" s="19" t="n"/>
      <c r="M161" s="31" t="n"/>
      <c r="N161" s="31" t="n"/>
      <c r="O161" s="19" t="n"/>
      <c r="P161" s="24">
        <f>IF(OR($A161="",$J161="",$K161="Levée",$K161="Abandonnée"),"",$J161-'Paramètres'!$B$2)</f>
        <v/>
      </c>
      <c r="Q161" s="25">
        <f>IF($A161="","",IF(OR($K161="Levée",$K161="Abandonnée"),"Clôturée",IF($J161="","Date cible manquante",IF($J161&lt;'Paramètres'!$B$2,"Échue",IF($J161-'Paramètres'!$B$2&lt;='Paramètres'!$B$3,"À traiter sous délai",IF($H161="Critique","Critique active","À surveiller"))))))</f>
        <v/>
      </c>
      <c r="R161" s="24">
        <f>IF(OR($A161="",$B161="",$N161=""),"",$N161-$B161)</f>
        <v/>
      </c>
    </row>
    <row r="162" ht="30" customHeight="1">
      <c r="A162" s="19" t="n"/>
      <c r="B162" s="31" t="n"/>
      <c r="C162" s="19" t="n"/>
      <c r="D162" s="19" t="n"/>
      <c r="E162" s="19" t="n"/>
      <c r="F162" s="19" t="n"/>
      <c r="G162" s="19" t="n"/>
      <c r="H162" s="21" t="n"/>
      <c r="I162" s="19" t="n"/>
      <c r="J162" s="31" t="n"/>
      <c r="K162" s="21" t="n"/>
      <c r="L162" s="19" t="n"/>
      <c r="M162" s="31" t="n"/>
      <c r="N162" s="31" t="n"/>
      <c r="O162" s="19" t="n"/>
      <c r="P162" s="22">
        <f>IF(OR($A162="",$J162="",$K162="Levée",$K162="Abandonnée"),"",$J162-'Paramètres'!$B$2)</f>
        <v/>
      </c>
      <c r="Q162" s="23">
        <f>IF($A162="","",IF(OR($K162="Levée",$K162="Abandonnée"),"Clôturée",IF($J162="","Date cible manquante",IF($J162&lt;'Paramètres'!$B$2,"Échue",IF($J162-'Paramètres'!$B$2&lt;='Paramètres'!$B$3,"À traiter sous délai",IF($H162="Critique","Critique active","À surveiller"))))))</f>
        <v/>
      </c>
      <c r="R162" s="22">
        <f>IF(OR($A162="",$B162="",$N162=""),"",$N162-$B162)</f>
        <v/>
      </c>
    </row>
    <row r="163" ht="30" customHeight="1">
      <c r="A163" s="19" t="n"/>
      <c r="B163" s="31" t="n"/>
      <c r="C163" s="19" t="n"/>
      <c r="D163" s="19" t="n"/>
      <c r="E163" s="19" t="n"/>
      <c r="F163" s="19" t="n"/>
      <c r="G163" s="19" t="n"/>
      <c r="H163" s="21" t="n"/>
      <c r="I163" s="19" t="n"/>
      <c r="J163" s="31" t="n"/>
      <c r="K163" s="21" t="n"/>
      <c r="L163" s="19" t="n"/>
      <c r="M163" s="31" t="n"/>
      <c r="N163" s="31" t="n"/>
      <c r="O163" s="19" t="n"/>
      <c r="P163" s="24">
        <f>IF(OR($A163="",$J163="",$K163="Levée",$K163="Abandonnée"),"",$J163-'Paramètres'!$B$2)</f>
        <v/>
      </c>
      <c r="Q163" s="25">
        <f>IF($A163="","",IF(OR($K163="Levée",$K163="Abandonnée"),"Clôturée",IF($J163="","Date cible manquante",IF($J163&lt;'Paramètres'!$B$2,"Échue",IF($J163-'Paramètres'!$B$2&lt;='Paramètres'!$B$3,"À traiter sous délai",IF($H163="Critique","Critique active","À surveiller"))))))</f>
        <v/>
      </c>
      <c r="R163" s="24">
        <f>IF(OR($A163="",$B163="",$N163=""),"",$N163-$B163)</f>
        <v/>
      </c>
    </row>
    <row r="164" ht="30" customHeight="1">
      <c r="A164" s="19" t="n"/>
      <c r="B164" s="31" t="n"/>
      <c r="C164" s="19" t="n"/>
      <c r="D164" s="19" t="n"/>
      <c r="E164" s="19" t="n"/>
      <c r="F164" s="19" t="n"/>
      <c r="G164" s="19" t="n"/>
      <c r="H164" s="21" t="n"/>
      <c r="I164" s="19" t="n"/>
      <c r="J164" s="31" t="n"/>
      <c r="K164" s="21" t="n"/>
      <c r="L164" s="19" t="n"/>
      <c r="M164" s="31" t="n"/>
      <c r="N164" s="31" t="n"/>
      <c r="O164" s="19" t="n"/>
      <c r="P164" s="22">
        <f>IF(OR($A164="",$J164="",$K164="Levée",$K164="Abandonnée"),"",$J164-'Paramètres'!$B$2)</f>
        <v/>
      </c>
      <c r="Q164" s="23">
        <f>IF($A164="","",IF(OR($K164="Levée",$K164="Abandonnée"),"Clôturée",IF($J164="","Date cible manquante",IF($J164&lt;'Paramètres'!$B$2,"Échue",IF($J164-'Paramètres'!$B$2&lt;='Paramètres'!$B$3,"À traiter sous délai",IF($H164="Critique","Critique active","À surveiller"))))))</f>
        <v/>
      </c>
      <c r="R164" s="22">
        <f>IF(OR($A164="",$B164="",$N164=""),"",$N164-$B164)</f>
        <v/>
      </c>
    </row>
    <row r="165" ht="30" customHeight="1">
      <c r="A165" s="19" t="n"/>
      <c r="B165" s="31" t="n"/>
      <c r="C165" s="19" t="n"/>
      <c r="D165" s="19" t="n"/>
      <c r="E165" s="19" t="n"/>
      <c r="F165" s="19" t="n"/>
      <c r="G165" s="19" t="n"/>
      <c r="H165" s="21" t="n"/>
      <c r="I165" s="19" t="n"/>
      <c r="J165" s="31" t="n"/>
      <c r="K165" s="21" t="n"/>
      <c r="L165" s="19" t="n"/>
      <c r="M165" s="31" t="n"/>
      <c r="N165" s="31" t="n"/>
      <c r="O165" s="19" t="n"/>
      <c r="P165" s="24">
        <f>IF(OR($A165="",$J165="",$K165="Levée",$K165="Abandonnée"),"",$J165-'Paramètres'!$B$2)</f>
        <v/>
      </c>
      <c r="Q165" s="25">
        <f>IF($A165="","",IF(OR($K165="Levée",$K165="Abandonnée"),"Clôturée",IF($J165="","Date cible manquante",IF($J165&lt;'Paramètres'!$B$2,"Échue",IF($J165-'Paramètres'!$B$2&lt;='Paramètres'!$B$3,"À traiter sous délai",IF($H165="Critique","Critique active","À surveiller"))))))</f>
        <v/>
      </c>
      <c r="R165" s="24">
        <f>IF(OR($A165="",$B165="",$N165=""),"",$N165-$B165)</f>
        <v/>
      </c>
    </row>
    <row r="166" ht="30" customHeight="1">
      <c r="A166" s="19" t="n"/>
      <c r="B166" s="31" t="n"/>
      <c r="C166" s="19" t="n"/>
      <c r="D166" s="19" t="n"/>
      <c r="E166" s="19" t="n"/>
      <c r="F166" s="19" t="n"/>
      <c r="G166" s="19" t="n"/>
      <c r="H166" s="21" t="n"/>
      <c r="I166" s="19" t="n"/>
      <c r="J166" s="31" t="n"/>
      <c r="K166" s="21" t="n"/>
      <c r="L166" s="19" t="n"/>
      <c r="M166" s="31" t="n"/>
      <c r="N166" s="31" t="n"/>
      <c r="O166" s="19" t="n"/>
      <c r="P166" s="22">
        <f>IF(OR($A166="",$J166="",$K166="Levée",$K166="Abandonnée"),"",$J166-'Paramètres'!$B$2)</f>
        <v/>
      </c>
      <c r="Q166" s="23">
        <f>IF($A166="","",IF(OR($K166="Levée",$K166="Abandonnée"),"Clôturée",IF($J166="","Date cible manquante",IF($J166&lt;'Paramètres'!$B$2,"Échue",IF($J166-'Paramètres'!$B$2&lt;='Paramètres'!$B$3,"À traiter sous délai",IF($H166="Critique","Critique active","À surveiller"))))))</f>
        <v/>
      </c>
      <c r="R166" s="22">
        <f>IF(OR($A166="",$B166="",$N166=""),"",$N166-$B166)</f>
        <v/>
      </c>
    </row>
    <row r="167" ht="30" customHeight="1">
      <c r="A167" s="19" t="n"/>
      <c r="B167" s="31" t="n"/>
      <c r="C167" s="19" t="n"/>
      <c r="D167" s="19" t="n"/>
      <c r="E167" s="19" t="n"/>
      <c r="F167" s="19" t="n"/>
      <c r="G167" s="19" t="n"/>
      <c r="H167" s="21" t="n"/>
      <c r="I167" s="19" t="n"/>
      <c r="J167" s="31" t="n"/>
      <c r="K167" s="21" t="n"/>
      <c r="L167" s="19" t="n"/>
      <c r="M167" s="31" t="n"/>
      <c r="N167" s="31" t="n"/>
      <c r="O167" s="19" t="n"/>
      <c r="P167" s="24">
        <f>IF(OR($A167="",$J167="",$K167="Levée",$K167="Abandonnée"),"",$J167-'Paramètres'!$B$2)</f>
        <v/>
      </c>
      <c r="Q167" s="25">
        <f>IF($A167="","",IF(OR($K167="Levée",$K167="Abandonnée"),"Clôturée",IF($J167="","Date cible manquante",IF($J167&lt;'Paramètres'!$B$2,"Échue",IF($J167-'Paramètres'!$B$2&lt;='Paramètres'!$B$3,"À traiter sous délai",IF($H167="Critique","Critique active","À surveiller"))))))</f>
        <v/>
      </c>
      <c r="R167" s="24">
        <f>IF(OR($A167="",$B167="",$N167=""),"",$N167-$B167)</f>
        <v/>
      </c>
    </row>
    <row r="168" ht="30" customHeight="1">
      <c r="A168" s="19" t="n"/>
      <c r="B168" s="31" t="n"/>
      <c r="C168" s="19" t="n"/>
      <c r="D168" s="19" t="n"/>
      <c r="E168" s="19" t="n"/>
      <c r="F168" s="19" t="n"/>
      <c r="G168" s="19" t="n"/>
      <c r="H168" s="21" t="n"/>
      <c r="I168" s="19" t="n"/>
      <c r="J168" s="31" t="n"/>
      <c r="K168" s="21" t="n"/>
      <c r="L168" s="19" t="n"/>
      <c r="M168" s="31" t="n"/>
      <c r="N168" s="31" t="n"/>
      <c r="O168" s="19" t="n"/>
      <c r="P168" s="22">
        <f>IF(OR($A168="",$J168="",$K168="Levée",$K168="Abandonnée"),"",$J168-'Paramètres'!$B$2)</f>
        <v/>
      </c>
      <c r="Q168" s="23">
        <f>IF($A168="","",IF(OR($K168="Levée",$K168="Abandonnée"),"Clôturée",IF($J168="","Date cible manquante",IF($J168&lt;'Paramètres'!$B$2,"Échue",IF($J168-'Paramètres'!$B$2&lt;='Paramètres'!$B$3,"À traiter sous délai",IF($H168="Critique","Critique active","À surveiller"))))))</f>
        <v/>
      </c>
      <c r="R168" s="22">
        <f>IF(OR($A168="",$B168="",$N168=""),"",$N168-$B168)</f>
        <v/>
      </c>
    </row>
    <row r="169" ht="30" customHeight="1">
      <c r="A169" s="19" t="n"/>
      <c r="B169" s="31" t="n"/>
      <c r="C169" s="19" t="n"/>
      <c r="D169" s="19" t="n"/>
      <c r="E169" s="19" t="n"/>
      <c r="F169" s="19" t="n"/>
      <c r="G169" s="19" t="n"/>
      <c r="H169" s="21" t="n"/>
      <c r="I169" s="19" t="n"/>
      <c r="J169" s="31" t="n"/>
      <c r="K169" s="21" t="n"/>
      <c r="L169" s="19" t="n"/>
      <c r="M169" s="31" t="n"/>
      <c r="N169" s="31" t="n"/>
      <c r="O169" s="19" t="n"/>
      <c r="P169" s="24">
        <f>IF(OR($A169="",$J169="",$K169="Levée",$K169="Abandonnée"),"",$J169-'Paramètres'!$B$2)</f>
        <v/>
      </c>
      <c r="Q169" s="25">
        <f>IF($A169="","",IF(OR($K169="Levée",$K169="Abandonnée"),"Clôturée",IF($J169="","Date cible manquante",IF($J169&lt;'Paramètres'!$B$2,"Échue",IF($J169-'Paramètres'!$B$2&lt;='Paramètres'!$B$3,"À traiter sous délai",IF($H169="Critique","Critique active","À surveiller"))))))</f>
        <v/>
      </c>
      <c r="R169" s="24">
        <f>IF(OR($A169="",$B169="",$N169=""),"",$N169-$B169)</f>
        <v/>
      </c>
    </row>
    <row r="170" ht="30" customHeight="1">
      <c r="A170" s="19" t="n"/>
      <c r="B170" s="31" t="n"/>
      <c r="C170" s="19" t="n"/>
      <c r="D170" s="19" t="n"/>
      <c r="E170" s="19" t="n"/>
      <c r="F170" s="19" t="n"/>
      <c r="G170" s="19" t="n"/>
      <c r="H170" s="21" t="n"/>
      <c r="I170" s="19" t="n"/>
      <c r="J170" s="31" t="n"/>
      <c r="K170" s="21" t="n"/>
      <c r="L170" s="19" t="n"/>
      <c r="M170" s="31" t="n"/>
      <c r="N170" s="31" t="n"/>
      <c r="O170" s="19" t="n"/>
      <c r="P170" s="22">
        <f>IF(OR($A170="",$J170="",$K170="Levée",$K170="Abandonnée"),"",$J170-'Paramètres'!$B$2)</f>
        <v/>
      </c>
      <c r="Q170" s="23">
        <f>IF($A170="","",IF(OR($K170="Levée",$K170="Abandonnée"),"Clôturée",IF($J170="","Date cible manquante",IF($J170&lt;'Paramètres'!$B$2,"Échue",IF($J170-'Paramètres'!$B$2&lt;='Paramètres'!$B$3,"À traiter sous délai",IF($H170="Critique","Critique active","À surveiller"))))))</f>
        <v/>
      </c>
      <c r="R170" s="22">
        <f>IF(OR($A170="",$B170="",$N170=""),"",$N170-$B170)</f>
        <v/>
      </c>
    </row>
    <row r="171" ht="30" customHeight="1">
      <c r="A171" s="19" t="n"/>
      <c r="B171" s="31" t="n"/>
      <c r="C171" s="19" t="n"/>
      <c r="D171" s="19" t="n"/>
      <c r="E171" s="19" t="n"/>
      <c r="F171" s="19" t="n"/>
      <c r="G171" s="19" t="n"/>
      <c r="H171" s="21" t="n"/>
      <c r="I171" s="19" t="n"/>
      <c r="J171" s="31" t="n"/>
      <c r="K171" s="21" t="n"/>
      <c r="L171" s="19" t="n"/>
      <c r="M171" s="31" t="n"/>
      <c r="N171" s="31" t="n"/>
      <c r="O171" s="19" t="n"/>
      <c r="P171" s="24">
        <f>IF(OR($A171="",$J171="",$K171="Levée",$K171="Abandonnée"),"",$J171-'Paramètres'!$B$2)</f>
        <v/>
      </c>
      <c r="Q171" s="25">
        <f>IF($A171="","",IF(OR($K171="Levée",$K171="Abandonnée"),"Clôturée",IF($J171="","Date cible manquante",IF($J171&lt;'Paramètres'!$B$2,"Échue",IF($J171-'Paramètres'!$B$2&lt;='Paramètres'!$B$3,"À traiter sous délai",IF($H171="Critique","Critique active","À surveiller"))))))</f>
        <v/>
      </c>
      <c r="R171" s="24">
        <f>IF(OR($A171="",$B171="",$N171=""),"",$N171-$B171)</f>
        <v/>
      </c>
    </row>
    <row r="172" ht="30" customHeight="1">
      <c r="A172" s="19" t="n"/>
      <c r="B172" s="31" t="n"/>
      <c r="C172" s="19" t="n"/>
      <c r="D172" s="19" t="n"/>
      <c r="E172" s="19" t="n"/>
      <c r="F172" s="19" t="n"/>
      <c r="G172" s="19" t="n"/>
      <c r="H172" s="21" t="n"/>
      <c r="I172" s="19" t="n"/>
      <c r="J172" s="31" t="n"/>
      <c r="K172" s="21" t="n"/>
      <c r="L172" s="19" t="n"/>
      <c r="M172" s="31" t="n"/>
      <c r="N172" s="31" t="n"/>
      <c r="O172" s="19" t="n"/>
      <c r="P172" s="22">
        <f>IF(OR($A172="",$J172="",$K172="Levée",$K172="Abandonnée"),"",$J172-'Paramètres'!$B$2)</f>
        <v/>
      </c>
      <c r="Q172" s="23">
        <f>IF($A172="","",IF(OR($K172="Levée",$K172="Abandonnée"),"Clôturée",IF($J172="","Date cible manquante",IF($J172&lt;'Paramètres'!$B$2,"Échue",IF($J172-'Paramètres'!$B$2&lt;='Paramètres'!$B$3,"À traiter sous délai",IF($H172="Critique","Critique active","À surveiller"))))))</f>
        <v/>
      </c>
      <c r="R172" s="22">
        <f>IF(OR($A172="",$B172="",$N172=""),"",$N172-$B172)</f>
        <v/>
      </c>
    </row>
    <row r="173" ht="30" customHeight="1">
      <c r="A173" s="19" t="n"/>
      <c r="B173" s="31" t="n"/>
      <c r="C173" s="19" t="n"/>
      <c r="D173" s="19" t="n"/>
      <c r="E173" s="19" t="n"/>
      <c r="F173" s="19" t="n"/>
      <c r="G173" s="19" t="n"/>
      <c r="H173" s="21" t="n"/>
      <c r="I173" s="19" t="n"/>
      <c r="J173" s="31" t="n"/>
      <c r="K173" s="21" t="n"/>
      <c r="L173" s="19" t="n"/>
      <c r="M173" s="31" t="n"/>
      <c r="N173" s="31" t="n"/>
      <c r="O173" s="19" t="n"/>
      <c r="P173" s="24">
        <f>IF(OR($A173="",$J173="",$K173="Levée",$K173="Abandonnée"),"",$J173-'Paramètres'!$B$2)</f>
        <v/>
      </c>
      <c r="Q173" s="25">
        <f>IF($A173="","",IF(OR($K173="Levée",$K173="Abandonnée"),"Clôturée",IF($J173="","Date cible manquante",IF($J173&lt;'Paramètres'!$B$2,"Échue",IF($J173-'Paramètres'!$B$2&lt;='Paramètres'!$B$3,"À traiter sous délai",IF($H173="Critique","Critique active","À surveiller"))))))</f>
        <v/>
      </c>
      <c r="R173" s="24">
        <f>IF(OR($A173="",$B173="",$N173=""),"",$N173-$B173)</f>
        <v/>
      </c>
    </row>
    <row r="174" ht="30" customHeight="1">
      <c r="A174" s="19" t="n"/>
      <c r="B174" s="31" t="n"/>
      <c r="C174" s="19" t="n"/>
      <c r="D174" s="19" t="n"/>
      <c r="E174" s="19" t="n"/>
      <c r="F174" s="19" t="n"/>
      <c r="G174" s="19" t="n"/>
      <c r="H174" s="21" t="n"/>
      <c r="I174" s="19" t="n"/>
      <c r="J174" s="31" t="n"/>
      <c r="K174" s="21" t="n"/>
      <c r="L174" s="19" t="n"/>
      <c r="M174" s="31" t="n"/>
      <c r="N174" s="31" t="n"/>
      <c r="O174" s="19" t="n"/>
      <c r="P174" s="22">
        <f>IF(OR($A174="",$J174="",$K174="Levée",$K174="Abandonnée"),"",$J174-'Paramètres'!$B$2)</f>
        <v/>
      </c>
      <c r="Q174" s="23">
        <f>IF($A174="","",IF(OR($K174="Levée",$K174="Abandonnée"),"Clôturée",IF($J174="","Date cible manquante",IF($J174&lt;'Paramètres'!$B$2,"Échue",IF($J174-'Paramètres'!$B$2&lt;='Paramètres'!$B$3,"À traiter sous délai",IF($H174="Critique","Critique active","À surveiller"))))))</f>
        <v/>
      </c>
      <c r="R174" s="22">
        <f>IF(OR($A174="",$B174="",$N174=""),"",$N174-$B174)</f>
        <v/>
      </c>
    </row>
    <row r="175" ht="30" customHeight="1">
      <c r="A175" s="19" t="n"/>
      <c r="B175" s="31" t="n"/>
      <c r="C175" s="19" t="n"/>
      <c r="D175" s="19" t="n"/>
      <c r="E175" s="19" t="n"/>
      <c r="F175" s="19" t="n"/>
      <c r="G175" s="19" t="n"/>
      <c r="H175" s="21" t="n"/>
      <c r="I175" s="19" t="n"/>
      <c r="J175" s="31" t="n"/>
      <c r="K175" s="21" t="n"/>
      <c r="L175" s="19" t="n"/>
      <c r="M175" s="31" t="n"/>
      <c r="N175" s="31" t="n"/>
      <c r="O175" s="19" t="n"/>
      <c r="P175" s="24">
        <f>IF(OR($A175="",$J175="",$K175="Levée",$K175="Abandonnée"),"",$J175-'Paramètres'!$B$2)</f>
        <v/>
      </c>
      <c r="Q175" s="25">
        <f>IF($A175="","",IF(OR($K175="Levée",$K175="Abandonnée"),"Clôturée",IF($J175="","Date cible manquante",IF($J175&lt;'Paramètres'!$B$2,"Échue",IF($J175-'Paramètres'!$B$2&lt;='Paramètres'!$B$3,"À traiter sous délai",IF($H175="Critique","Critique active","À surveiller"))))))</f>
        <v/>
      </c>
      <c r="R175" s="24">
        <f>IF(OR($A175="",$B175="",$N175=""),"",$N175-$B175)</f>
        <v/>
      </c>
    </row>
    <row r="176" ht="30" customHeight="1">
      <c r="A176" s="19" t="n"/>
      <c r="B176" s="31" t="n"/>
      <c r="C176" s="19" t="n"/>
      <c r="D176" s="19" t="n"/>
      <c r="E176" s="19" t="n"/>
      <c r="F176" s="19" t="n"/>
      <c r="G176" s="19" t="n"/>
      <c r="H176" s="21" t="n"/>
      <c r="I176" s="19" t="n"/>
      <c r="J176" s="31" t="n"/>
      <c r="K176" s="21" t="n"/>
      <c r="L176" s="19" t="n"/>
      <c r="M176" s="31" t="n"/>
      <c r="N176" s="31" t="n"/>
      <c r="O176" s="19" t="n"/>
      <c r="P176" s="22">
        <f>IF(OR($A176="",$J176="",$K176="Levée",$K176="Abandonnée"),"",$J176-'Paramètres'!$B$2)</f>
        <v/>
      </c>
      <c r="Q176" s="23">
        <f>IF($A176="","",IF(OR($K176="Levée",$K176="Abandonnée"),"Clôturée",IF($J176="","Date cible manquante",IF($J176&lt;'Paramètres'!$B$2,"Échue",IF($J176-'Paramètres'!$B$2&lt;='Paramètres'!$B$3,"À traiter sous délai",IF($H176="Critique","Critique active","À surveiller"))))))</f>
        <v/>
      </c>
      <c r="R176" s="22">
        <f>IF(OR($A176="",$B176="",$N176=""),"",$N176-$B176)</f>
        <v/>
      </c>
    </row>
    <row r="177" ht="30" customHeight="1">
      <c r="A177" s="19" t="n"/>
      <c r="B177" s="31" t="n"/>
      <c r="C177" s="19" t="n"/>
      <c r="D177" s="19" t="n"/>
      <c r="E177" s="19" t="n"/>
      <c r="F177" s="19" t="n"/>
      <c r="G177" s="19" t="n"/>
      <c r="H177" s="21" t="n"/>
      <c r="I177" s="19" t="n"/>
      <c r="J177" s="31" t="n"/>
      <c r="K177" s="21" t="n"/>
      <c r="L177" s="19" t="n"/>
      <c r="M177" s="31" t="n"/>
      <c r="N177" s="31" t="n"/>
      <c r="O177" s="19" t="n"/>
      <c r="P177" s="24">
        <f>IF(OR($A177="",$J177="",$K177="Levée",$K177="Abandonnée"),"",$J177-'Paramètres'!$B$2)</f>
        <v/>
      </c>
      <c r="Q177" s="25">
        <f>IF($A177="","",IF(OR($K177="Levée",$K177="Abandonnée"),"Clôturée",IF($J177="","Date cible manquante",IF($J177&lt;'Paramètres'!$B$2,"Échue",IF($J177-'Paramètres'!$B$2&lt;='Paramètres'!$B$3,"À traiter sous délai",IF($H177="Critique","Critique active","À surveiller"))))))</f>
        <v/>
      </c>
      <c r="R177" s="24">
        <f>IF(OR($A177="",$B177="",$N177=""),"",$N177-$B177)</f>
        <v/>
      </c>
    </row>
    <row r="178" ht="30" customHeight="1">
      <c r="A178" s="19" t="n"/>
      <c r="B178" s="31" t="n"/>
      <c r="C178" s="19" t="n"/>
      <c r="D178" s="19" t="n"/>
      <c r="E178" s="19" t="n"/>
      <c r="F178" s="19" t="n"/>
      <c r="G178" s="19" t="n"/>
      <c r="H178" s="21" t="n"/>
      <c r="I178" s="19" t="n"/>
      <c r="J178" s="31" t="n"/>
      <c r="K178" s="21" t="n"/>
      <c r="L178" s="19" t="n"/>
      <c r="M178" s="31" t="n"/>
      <c r="N178" s="31" t="n"/>
      <c r="O178" s="19" t="n"/>
      <c r="P178" s="22">
        <f>IF(OR($A178="",$J178="",$K178="Levée",$K178="Abandonnée"),"",$J178-'Paramètres'!$B$2)</f>
        <v/>
      </c>
      <c r="Q178" s="23">
        <f>IF($A178="","",IF(OR($K178="Levée",$K178="Abandonnée"),"Clôturée",IF($J178="","Date cible manquante",IF($J178&lt;'Paramètres'!$B$2,"Échue",IF($J178-'Paramètres'!$B$2&lt;='Paramètres'!$B$3,"À traiter sous délai",IF($H178="Critique","Critique active","À surveiller"))))))</f>
        <v/>
      </c>
      <c r="R178" s="22">
        <f>IF(OR($A178="",$B178="",$N178=""),"",$N178-$B178)</f>
        <v/>
      </c>
    </row>
    <row r="179" ht="30" customHeight="1">
      <c r="A179" s="19" t="n"/>
      <c r="B179" s="31" t="n"/>
      <c r="C179" s="19" t="n"/>
      <c r="D179" s="19" t="n"/>
      <c r="E179" s="19" t="n"/>
      <c r="F179" s="19" t="n"/>
      <c r="G179" s="19" t="n"/>
      <c r="H179" s="21" t="n"/>
      <c r="I179" s="19" t="n"/>
      <c r="J179" s="31" t="n"/>
      <c r="K179" s="21" t="n"/>
      <c r="L179" s="19" t="n"/>
      <c r="M179" s="31" t="n"/>
      <c r="N179" s="31" t="n"/>
      <c r="O179" s="19" t="n"/>
      <c r="P179" s="24">
        <f>IF(OR($A179="",$J179="",$K179="Levée",$K179="Abandonnée"),"",$J179-'Paramètres'!$B$2)</f>
        <v/>
      </c>
      <c r="Q179" s="25">
        <f>IF($A179="","",IF(OR($K179="Levée",$K179="Abandonnée"),"Clôturée",IF($J179="","Date cible manquante",IF($J179&lt;'Paramètres'!$B$2,"Échue",IF($J179-'Paramètres'!$B$2&lt;='Paramètres'!$B$3,"À traiter sous délai",IF($H179="Critique","Critique active","À surveiller"))))))</f>
        <v/>
      </c>
      <c r="R179" s="24">
        <f>IF(OR($A179="",$B179="",$N179=""),"",$N179-$B179)</f>
        <v/>
      </c>
    </row>
    <row r="180" ht="30" customHeight="1">
      <c r="A180" s="19" t="n"/>
      <c r="B180" s="31" t="n"/>
      <c r="C180" s="19" t="n"/>
      <c r="D180" s="19" t="n"/>
      <c r="E180" s="19" t="n"/>
      <c r="F180" s="19" t="n"/>
      <c r="G180" s="19" t="n"/>
      <c r="H180" s="21" t="n"/>
      <c r="I180" s="19" t="n"/>
      <c r="J180" s="31" t="n"/>
      <c r="K180" s="21" t="n"/>
      <c r="L180" s="19" t="n"/>
      <c r="M180" s="31" t="n"/>
      <c r="N180" s="31" t="n"/>
      <c r="O180" s="19" t="n"/>
      <c r="P180" s="22">
        <f>IF(OR($A180="",$J180="",$K180="Levée",$K180="Abandonnée"),"",$J180-'Paramètres'!$B$2)</f>
        <v/>
      </c>
      <c r="Q180" s="23">
        <f>IF($A180="","",IF(OR($K180="Levée",$K180="Abandonnée"),"Clôturée",IF($J180="","Date cible manquante",IF($J180&lt;'Paramètres'!$B$2,"Échue",IF($J180-'Paramètres'!$B$2&lt;='Paramètres'!$B$3,"À traiter sous délai",IF($H180="Critique","Critique active","À surveiller"))))))</f>
        <v/>
      </c>
      <c r="R180" s="22">
        <f>IF(OR($A180="",$B180="",$N180=""),"",$N180-$B180)</f>
        <v/>
      </c>
    </row>
    <row r="181" ht="30" customHeight="1">
      <c r="A181" s="19" t="n"/>
      <c r="B181" s="31" t="n"/>
      <c r="C181" s="19" t="n"/>
      <c r="D181" s="19" t="n"/>
      <c r="E181" s="19" t="n"/>
      <c r="F181" s="19" t="n"/>
      <c r="G181" s="19" t="n"/>
      <c r="H181" s="21" t="n"/>
      <c r="I181" s="19" t="n"/>
      <c r="J181" s="31" t="n"/>
      <c r="K181" s="21" t="n"/>
      <c r="L181" s="19" t="n"/>
      <c r="M181" s="31" t="n"/>
      <c r="N181" s="31" t="n"/>
      <c r="O181" s="19" t="n"/>
      <c r="P181" s="24">
        <f>IF(OR($A181="",$J181="",$K181="Levée",$K181="Abandonnée"),"",$J181-'Paramètres'!$B$2)</f>
        <v/>
      </c>
      <c r="Q181" s="25">
        <f>IF($A181="","",IF(OR($K181="Levée",$K181="Abandonnée"),"Clôturée",IF($J181="","Date cible manquante",IF($J181&lt;'Paramètres'!$B$2,"Échue",IF($J181-'Paramètres'!$B$2&lt;='Paramètres'!$B$3,"À traiter sous délai",IF($H181="Critique","Critique active","À surveiller"))))))</f>
        <v/>
      </c>
      <c r="R181" s="24">
        <f>IF(OR($A181="",$B181="",$N181=""),"",$N181-$B181)</f>
        <v/>
      </c>
    </row>
    <row r="182" ht="30" customHeight="1">
      <c r="A182" s="19" t="n"/>
      <c r="B182" s="31" t="n"/>
      <c r="C182" s="19" t="n"/>
      <c r="D182" s="19" t="n"/>
      <c r="E182" s="19" t="n"/>
      <c r="F182" s="19" t="n"/>
      <c r="G182" s="19" t="n"/>
      <c r="H182" s="21" t="n"/>
      <c r="I182" s="19" t="n"/>
      <c r="J182" s="31" t="n"/>
      <c r="K182" s="21" t="n"/>
      <c r="L182" s="19" t="n"/>
      <c r="M182" s="31" t="n"/>
      <c r="N182" s="31" t="n"/>
      <c r="O182" s="19" t="n"/>
      <c r="P182" s="22">
        <f>IF(OR($A182="",$J182="",$K182="Levée",$K182="Abandonnée"),"",$J182-'Paramètres'!$B$2)</f>
        <v/>
      </c>
      <c r="Q182" s="23">
        <f>IF($A182="","",IF(OR($K182="Levée",$K182="Abandonnée"),"Clôturée",IF($J182="","Date cible manquante",IF($J182&lt;'Paramètres'!$B$2,"Échue",IF($J182-'Paramètres'!$B$2&lt;='Paramètres'!$B$3,"À traiter sous délai",IF($H182="Critique","Critique active","À surveiller"))))))</f>
        <v/>
      </c>
      <c r="R182" s="22">
        <f>IF(OR($A182="",$B182="",$N182=""),"",$N182-$B182)</f>
        <v/>
      </c>
    </row>
    <row r="183" ht="30" customHeight="1">
      <c r="A183" s="19" t="n"/>
      <c r="B183" s="31" t="n"/>
      <c r="C183" s="19" t="n"/>
      <c r="D183" s="19" t="n"/>
      <c r="E183" s="19" t="n"/>
      <c r="F183" s="19" t="n"/>
      <c r="G183" s="19" t="n"/>
      <c r="H183" s="21" t="n"/>
      <c r="I183" s="19" t="n"/>
      <c r="J183" s="31" t="n"/>
      <c r="K183" s="21" t="n"/>
      <c r="L183" s="19" t="n"/>
      <c r="M183" s="31" t="n"/>
      <c r="N183" s="31" t="n"/>
      <c r="O183" s="19" t="n"/>
      <c r="P183" s="24">
        <f>IF(OR($A183="",$J183="",$K183="Levée",$K183="Abandonnée"),"",$J183-'Paramètres'!$B$2)</f>
        <v/>
      </c>
      <c r="Q183" s="25">
        <f>IF($A183="","",IF(OR($K183="Levée",$K183="Abandonnée"),"Clôturée",IF($J183="","Date cible manquante",IF($J183&lt;'Paramètres'!$B$2,"Échue",IF($J183-'Paramètres'!$B$2&lt;='Paramètres'!$B$3,"À traiter sous délai",IF($H183="Critique","Critique active","À surveiller"))))))</f>
        <v/>
      </c>
      <c r="R183" s="24">
        <f>IF(OR($A183="",$B183="",$N183=""),"",$N183-$B183)</f>
        <v/>
      </c>
    </row>
    <row r="184" ht="30" customHeight="1">
      <c r="A184" s="19" t="n"/>
      <c r="B184" s="31" t="n"/>
      <c r="C184" s="19" t="n"/>
      <c r="D184" s="19" t="n"/>
      <c r="E184" s="19" t="n"/>
      <c r="F184" s="19" t="n"/>
      <c r="G184" s="19" t="n"/>
      <c r="H184" s="21" t="n"/>
      <c r="I184" s="19" t="n"/>
      <c r="J184" s="31" t="n"/>
      <c r="K184" s="21" t="n"/>
      <c r="L184" s="19" t="n"/>
      <c r="M184" s="31" t="n"/>
      <c r="N184" s="31" t="n"/>
      <c r="O184" s="19" t="n"/>
      <c r="P184" s="22">
        <f>IF(OR($A184="",$J184="",$K184="Levée",$K184="Abandonnée"),"",$J184-'Paramètres'!$B$2)</f>
        <v/>
      </c>
      <c r="Q184" s="23">
        <f>IF($A184="","",IF(OR($K184="Levée",$K184="Abandonnée"),"Clôturée",IF($J184="","Date cible manquante",IF($J184&lt;'Paramètres'!$B$2,"Échue",IF($J184-'Paramètres'!$B$2&lt;='Paramètres'!$B$3,"À traiter sous délai",IF($H184="Critique","Critique active","À surveiller"))))))</f>
        <v/>
      </c>
      <c r="R184" s="22">
        <f>IF(OR($A184="",$B184="",$N184=""),"",$N184-$B184)</f>
        <v/>
      </c>
    </row>
    <row r="185" ht="30" customHeight="1">
      <c r="A185" s="19" t="n"/>
      <c r="B185" s="31" t="n"/>
      <c r="C185" s="19" t="n"/>
      <c r="D185" s="19" t="n"/>
      <c r="E185" s="19" t="n"/>
      <c r="F185" s="19" t="n"/>
      <c r="G185" s="19" t="n"/>
      <c r="H185" s="21" t="n"/>
      <c r="I185" s="19" t="n"/>
      <c r="J185" s="31" t="n"/>
      <c r="K185" s="21" t="n"/>
      <c r="L185" s="19" t="n"/>
      <c r="M185" s="31" t="n"/>
      <c r="N185" s="31" t="n"/>
      <c r="O185" s="19" t="n"/>
      <c r="P185" s="24">
        <f>IF(OR($A185="",$J185="",$K185="Levée",$K185="Abandonnée"),"",$J185-'Paramètres'!$B$2)</f>
        <v/>
      </c>
      <c r="Q185" s="25">
        <f>IF($A185="","",IF(OR($K185="Levée",$K185="Abandonnée"),"Clôturée",IF($J185="","Date cible manquante",IF($J185&lt;'Paramètres'!$B$2,"Échue",IF($J185-'Paramètres'!$B$2&lt;='Paramètres'!$B$3,"À traiter sous délai",IF($H185="Critique","Critique active","À surveiller"))))))</f>
        <v/>
      </c>
      <c r="R185" s="24">
        <f>IF(OR($A185="",$B185="",$N185=""),"",$N185-$B185)</f>
        <v/>
      </c>
    </row>
    <row r="186" ht="30" customHeight="1">
      <c r="A186" s="19" t="n"/>
      <c r="B186" s="31" t="n"/>
      <c r="C186" s="19" t="n"/>
      <c r="D186" s="19" t="n"/>
      <c r="E186" s="19" t="n"/>
      <c r="F186" s="19" t="n"/>
      <c r="G186" s="19" t="n"/>
      <c r="H186" s="21" t="n"/>
      <c r="I186" s="19" t="n"/>
      <c r="J186" s="31" t="n"/>
      <c r="K186" s="21" t="n"/>
      <c r="L186" s="19" t="n"/>
      <c r="M186" s="31" t="n"/>
      <c r="N186" s="31" t="n"/>
      <c r="O186" s="19" t="n"/>
      <c r="P186" s="22">
        <f>IF(OR($A186="",$J186="",$K186="Levée",$K186="Abandonnée"),"",$J186-'Paramètres'!$B$2)</f>
        <v/>
      </c>
      <c r="Q186" s="23">
        <f>IF($A186="","",IF(OR($K186="Levée",$K186="Abandonnée"),"Clôturée",IF($J186="","Date cible manquante",IF($J186&lt;'Paramètres'!$B$2,"Échue",IF($J186-'Paramètres'!$B$2&lt;='Paramètres'!$B$3,"À traiter sous délai",IF($H186="Critique","Critique active","À surveiller"))))))</f>
        <v/>
      </c>
      <c r="R186" s="22">
        <f>IF(OR($A186="",$B186="",$N186=""),"",$N186-$B186)</f>
        <v/>
      </c>
    </row>
    <row r="187" ht="30" customHeight="1">
      <c r="A187" s="19" t="n"/>
      <c r="B187" s="31" t="n"/>
      <c r="C187" s="19" t="n"/>
      <c r="D187" s="19" t="n"/>
      <c r="E187" s="19" t="n"/>
      <c r="F187" s="19" t="n"/>
      <c r="G187" s="19" t="n"/>
      <c r="H187" s="21" t="n"/>
      <c r="I187" s="19" t="n"/>
      <c r="J187" s="31" t="n"/>
      <c r="K187" s="21" t="n"/>
      <c r="L187" s="19" t="n"/>
      <c r="M187" s="31" t="n"/>
      <c r="N187" s="31" t="n"/>
      <c r="O187" s="19" t="n"/>
      <c r="P187" s="24">
        <f>IF(OR($A187="",$J187="",$K187="Levée",$K187="Abandonnée"),"",$J187-'Paramètres'!$B$2)</f>
        <v/>
      </c>
      <c r="Q187" s="25">
        <f>IF($A187="","",IF(OR($K187="Levée",$K187="Abandonnée"),"Clôturée",IF($J187="","Date cible manquante",IF($J187&lt;'Paramètres'!$B$2,"Échue",IF($J187-'Paramètres'!$B$2&lt;='Paramètres'!$B$3,"À traiter sous délai",IF($H187="Critique","Critique active","À surveiller"))))))</f>
        <v/>
      </c>
      <c r="R187" s="24">
        <f>IF(OR($A187="",$B187="",$N187=""),"",$N187-$B187)</f>
        <v/>
      </c>
    </row>
    <row r="188" ht="30" customHeight="1">
      <c r="A188" s="19" t="n"/>
      <c r="B188" s="31" t="n"/>
      <c r="C188" s="19" t="n"/>
      <c r="D188" s="19" t="n"/>
      <c r="E188" s="19" t="n"/>
      <c r="F188" s="19" t="n"/>
      <c r="G188" s="19" t="n"/>
      <c r="H188" s="21" t="n"/>
      <c r="I188" s="19" t="n"/>
      <c r="J188" s="31" t="n"/>
      <c r="K188" s="21" t="n"/>
      <c r="L188" s="19" t="n"/>
      <c r="M188" s="31" t="n"/>
      <c r="N188" s="31" t="n"/>
      <c r="O188" s="19" t="n"/>
      <c r="P188" s="22">
        <f>IF(OR($A188="",$J188="",$K188="Levée",$K188="Abandonnée"),"",$J188-'Paramètres'!$B$2)</f>
        <v/>
      </c>
      <c r="Q188" s="23">
        <f>IF($A188="","",IF(OR($K188="Levée",$K188="Abandonnée"),"Clôturée",IF($J188="","Date cible manquante",IF($J188&lt;'Paramètres'!$B$2,"Échue",IF($J188-'Paramètres'!$B$2&lt;='Paramètres'!$B$3,"À traiter sous délai",IF($H188="Critique","Critique active","À surveiller"))))))</f>
        <v/>
      </c>
      <c r="R188" s="22">
        <f>IF(OR($A188="",$B188="",$N188=""),"",$N188-$B188)</f>
        <v/>
      </c>
    </row>
    <row r="189" ht="30" customHeight="1">
      <c r="A189" s="19" t="n"/>
      <c r="B189" s="31" t="n"/>
      <c r="C189" s="19" t="n"/>
      <c r="D189" s="19" t="n"/>
      <c r="E189" s="19" t="n"/>
      <c r="F189" s="19" t="n"/>
      <c r="G189" s="19" t="n"/>
      <c r="H189" s="21" t="n"/>
      <c r="I189" s="19" t="n"/>
      <c r="J189" s="31" t="n"/>
      <c r="K189" s="21" t="n"/>
      <c r="L189" s="19" t="n"/>
      <c r="M189" s="31" t="n"/>
      <c r="N189" s="31" t="n"/>
      <c r="O189" s="19" t="n"/>
      <c r="P189" s="24">
        <f>IF(OR($A189="",$J189="",$K189="Levée",$K189="Abandonnée"),"",$J189-'Paramètres'!$B$2)</f>
        <v/>
      </c>
      <c r="Q189" s="25">
        <f>IF($A189="","",IF(OR($K189="Levée",$K189="Abandonnée"),"Clôturée",IF($J189="","Date cible manquante",IF($J189&lt;'Paramètres'!$B$2,"Échue",IF($J189-'Paramètres'!$B$2&lt;='Paramètres'!$B$3,"À traiter sous délai",IF($H189="Critique","Critique active","À surveiller"))))))</f>
        <v/>
      </c>
      <c r="R189" s="24">
        <f>IF(OR($A189="",$B189="",$N189=""),"",$N189-$B189)</f>
        <v/>
      </c>
    </row>
    <row r="190" ht="30" customHeight="1">
      <c r="A190" s="19" t="n"/>
      <c r="B190" s="31" t="n"/>
      <c r="C190" s="19" t="n"/>
      <c r="D190" s="19" t="n"/>
      <c r="E190" s="19" t="n"/>
      <c r="F190" s="19" t="n"/>
      <c r="G190" s="19" t="n"/>
      <c r="H190" s="21" t="n"/>
      <c r="I190" s="19" t="n"/>
      <c r="J190" s="31" t="n"/>
      <c r="K190" s="21" t="n"/>
      <c r="L190" s="19" t="n"/>
      <c r="M190" s="31" t="n"/>
      <c r="N190" s="31" t="n"/>
      <c r="O190" s="19" t="n"/>
      <c r="P190" s="22">
        <f>IF(OR($A190="",$J190="",$K190="Levée",$K190="Abandonnée"),"",$J190-'Paramètres'!$B$2)</f>
        <v/>
      </c>
      <c r="Q190" s="23">
        <f>IF($A190="","",IF(OR($K190="Levée",$K190="Abandonnée"),"Clôturée",IF($J190="","Date cible manquante",IF($J190&lt;'Paramètres'!$B$2,"Échue",IF($J190-'Paramètres'!$B$2&lt;='Paramètres'!$B$3,"À traiter sous délai",IF($H190="Critique","Critique active","À surveiller"))))))</f>
        <v/>
      </c>
      <c r="R190" s="22">
        <f>IF(OR($A190="",$B190="",$N190=""),"",$N190-$B190)</f>
        <v/>
      </c>
    </row>
    <row r="191" ht="30" customHeight="1">
      <c r="A191" s="19" t="n"/>
      <c r="B191" s="31" t="n"/>
      <c r="C191" s="19" t="n"/>
      <c r="D191" s="19" t="n"/>
      <c r="E191" s="19" t="n"/>
      <c r="F191" s="19" t="n"/>
      <c r="G191" s="19" t="n"/>
      <c r="H191" s="21" t="n"/>
      <c r="I191" s="19" t="n"/>
      <c r="J191" s="31" t="n"/>
      <c r="K191" s="21" t="n"/>
      <c r="L191" s="19" t="n"/>
      <c r="M191" s="31" t="n"/>
      <c r="N191" s="31" t="n"/>
      <c r="O191" s="19" t="n"/>
      <c r="P191" s="24">
        <f>IF(OR($A191="",$J191="",$K191="Levée",$K191="Abandonnée"),"",$J191-'Paramètres'!$B$2)</f>
        <v/>
      </c>
      <c r="Q191" s="25">
        <f>IF($A191="","",IF(OR($K191="Levée",$K191="Abandonnée"),"Clôturée",IF($J191="","Date cible manquante",IF($J191&lt;'Paramètres'!$B$2,"Échue",IF($J191-'Paramètres'!$B$2&lt;='Paramètres'!$B$3,"À traiter sous délai",IF($H191="Critique","Critique active","À surveiller"))))))</f>
        <v/>
      </c>
      <c r="R191" s="24">
        <f>IF(OR($A191="",$B191="",$N191=""),"",$N191-$B191)</f>
        <v/>
      </c>
    </row>
    <row r="192" ht="30" customHeight="1">
      <c r="A192" s="19" t="n"/>
      <c r="B192" s="31" t="n"/>
      <c r="C192" s="19" t="n"/>
      <c r="D192" s="19" t="n"/>
      <c r="E192" s="19" t="n"/>
      <c r="F192" s="19" t="n"/>
      <c r="G192" s="19" t="n"/>
      <c r="H192" s="21" t="n"/>
      <c r="I192" s="19" t="n"/>
      <c r="J192" s="31" t="n"/>
      <c r="K192" s="21" t="n"/>
      <c r="L192" s="19" t="n"/>
      <c r="M192" s="31" t="n"/>
      <c r="N192" s="31" t="n"/>
      <c r="O192" s="19" t="n"/>
      <c r="P192" s="22">
        <f>IF(OR($A192="",$J192="",$K192="Levée",$K192="Abandonnée"),"",$J192-'Paramètres'!$B$2)</f>
        <v/>
      </c>
      <c r="Q192" s="23">
        <f>IF($A192="","",IF(OR($K192="Levée",$K192="Abandonnée"),"Clôturée",IF($J192="","Date cible manquante",IF($J192&lt;'Paramètres'!$B$2,"Échue",IF($J192-'Paramètres'!$B$2&lt;='Paramètres'!$B$3,"À traiter sous délai",IF($H192="Critique","Critique active","À surveiller"))))))</f>
        <v/>
      </c>
      <c r="R192" s="22">
        <f>IF(OR($A192="",$B192="",$N192=""),"",$N192-$B192)</f>
        <v/>
      </c>
    </row>
    <row r="193" ht="30" customHeight="1">
      <c r="A193" s="19" t="n"/>
      <c r="B193" s="31" t="n"/>
      <c r="C193" s="19" t="n"/>
      <c r="D193" s="19" t="n"/>
      <c r="E193" s="19" t="n"/>
      <c r="F193" s="19" t="n"/>
      <c r="G193" s="19" t="n"/>
      <c r="H193" s="21" t="n"/>
      <c r="I193" s="19" t="n"/>
      <c r="J193" s="31" t="n"/>
      <c r="K193" s="21" t="n"/>
      <c r="L193" s="19" t="n"/>
      <c r="M193" s="31" t="n"/>
      <c r="N193" s="31" t="n"/>
      <c r="O193" s="19" t="n"/>
      <c r="P193" s="24">
        <f>IF(OR($A193="",$J193="",$K193="Levée",$K193="Abandonnée"),"",$J193-'Paramètres'!$B$2)</f>
        <v/>
      </c>
      <c r="Q193" s="25">
        <f>IF($A193="","",IF(OR($K193="Levée",$K193="Abandonnée"),"Clôturée",IF($J193="","Date cible manquante",IF($J193&lt;'Paramètres'!$B$2,"Échue",IF($J193-'Paramètres'!$B$2&lt;='Paramètres'!$B$3,"À traiter sous délai",IF($H193="Critique","Critique active","À surveiller"))))))</f>
        <v/>
      </c>
      <c r="R193" s="24">
        <f>IF(OR($A193="",$B193="",$N193=""),"",$N193-$B193)</f>
        <v/>
      </c>
    </row>
    <row r="194" ht="30" customHeight="1">
      <c r="A194" s="19" t="n"/>
      <c r="B194" s="31" t="n"/>
      <c r="C194" s="19" t="n"/>
      <c r="D194" s="19" t="n"/>
      <c r="E194" s="19" t="n"/>
      <c r="F194" s="19" t="n"/>
      <c r="G194" s="19" t="n"/>
      <c r="H194" s="21" t="n"/>
      <c r="I194" s="19" t="n"/>
      <c r="J194" s="31" t="n"/>
      <c r="K194" s="21" t="n"/>
      <c r="L194" s="19" t="n"/>
      <c r="M194" s="31" t="n"/>
      <c r="N194" s="31" t="n"/>
      <c r="O194" s="19" t="n"/>
      <c r="P194" s="22">
        <f>IF(OR($A194="",$J194="",$K194="Levée",$K194="Abandonnée"),"",$J194-'Paramètres'!$B$2)</f>
        <v/>
      </c>
      <c r="Q194" s="23">
        <f>IF($A194="","",IF(OR($K194="Levée",$K194="Abandonnée"),"Clôturée",IF($J194="","Date cible manquante",IF($J194&lt;'Paramètres'!$B$2,"Échue",IF($J194-'Paramètres'!$B$2&lt;='Paramètres'!$B$3,"À traiter sous délai",IF($H194="Critique","Critique active","À surveiller"))))))</f>
        <v/>
      </c>
      <c r="R194" s="22">
        <f>IF(OR($A194="",$B194="",$N194=""),"",$N194-$B194)</f>
        <v/>
      </c>
    </row>
    <row r="195" ht="30" customHeight="1">
      <c r="A195" s="19" t="n"/>
      <c r="B195" s="31" t="n"/>
      <c r="C195" s="19" t="n"/>
      <c r="D195" s="19" t="n"/>
      <c r="E195" s="19" t="n"/>
      <c r="F195" s="19" t="n"/>
      <c r="G195" s="19" t="n"/>
      <c r="H195" s="21" t="n"/>
      <c r="I195" s="19" t="n"/>
      <c r="J195" s="31" t="n"/>
      <c r="K195" s="21" t="n"/>
      <c r="L195" s="19" t="n"/>
      <c r="M195" s="31" t="n"/>
      <c r="N195" s="31" t="n"/>
      <c r="O195" s="19" t="n"/>
      <c r="P195" s="24">
        <f>IF(OR($A195="",$J195="",$K195="Levée",$K195="Abandonnée"),"",$J195-'Paramètres'!$B$2)</f>
        <v/>
      </c>
      <c r="Q195" s="25">
        <f>IF($A195="","",IF(OR($K195="Levée",$K195="Abandonnée"),"Clôturée",IF($J195="","Date cible manquante",IF($J195&lt;'Paramètres'!$B$2,"Échue",IF($J195-'Paramètres'!$B$2&lt;='Paramètres'!$B$3,"À traiter sous délai",IF($H195="Critique","Critique active","À surveiller"))))))</f>
        <v/>
      </c>
      <c r="R195" s="24">
        <f>IF(OR($A195="",$B195="",$N195=""),"",$N195-$B195)</f>
        <v/>
      </c>
    </row>
    <row r="196" ht="30" customHeight="1">
      <c r="A196" s="19" t="n"/>
      <c r="B196" s="31" t="n"/>
      <c r="C196" s="19" t="n"/>
      <c r="D196" s="19" t="n"/>
      <c r="E196" s="19" t="n"/>
      <c r="F196" s="19" t="n"/>
      <c r="G196" s="19" t="n"/>
      <c r="H196" s="21" t="n"/>
      <c r="I196" s="19" t="n"/>
      <c r="J196" s="31" t="n"/>
      <c r="K196" s="21" t="n"/>
      <c r="L196" s="19" t="n"/>
      <c r="M196" s="31" t="n"/>
      <c r="N196" s="31" t="n"/>
      <c r="O196" s="19" t="n"/>
      <c r="P196" s="22">
        <f>IF(OR($A196="",$J196="",$K196="Levée",$K196="Abandonnée"),"",$J196-'Paramètres'!$B$2)</f>
        <v/>
      </c>
      <c r="Q196" s="23">
        <f>IF($A196="","",IF(OR($K196="Levée",$K196="Abandonnée"),"Clôturée",IF($J196="","Date cible manquante",IF($J196&lt;'Paramètres'!$B$2,"Échue",IF($J196-'Paramètres'!$B$2&lt;='Paramètres'!$B$3,"À traiter sous délai",IF($H196="Critique","Critique active","À surveiller"))))))</f>
        <v/>
      </c>
      <c r="R196" s="22">
        <f>IF(OR($A196="",$B196="",$N196=""),"",$N196-$B196)</f>
        <v/>
      </c>
    </row>
    <row r="197" ht="30" customHeight="1">
      <c r="A197" s="19" t="n"/>
      <c r="B197" s="31" t="n"/>
      <c r="C197" s="19" t="n"/>
      <c r="D197" s="19" t="n"/>
      <c r="E197" s="19" t="n"/>
      <c r="F197" s="19" t="n"/>
      <c r="G197" s="19" t="n"/>
      <c r="H197" s="21" t="n"/>
      <c r="I197" s="19" t="n"/>
      <c r="J197" s="31" t="n"/>
      <c r="K197" s="21" t="n"/>
      <c r="L197" s="19" t="n"/>
      <c r="M197" s="31" t="n"/>
      <c r="N197" s="31" t="n"/>
      <c r="O197" s="19" t="n"/>
      <c r="P197" s="24">
        <f>IF(OR($A197="",$J197="",$K197="Levée",$K197="Abandonnée"),"",$J197-'Paramètres'!$B$2)</f>
        <v/>
      </c>
      <c r="Q197" s="25">
        <f>IF($A197="","",IF(OR($K197="Levée",$K197="Abandonnée"),"Clôturée",IF($J197="","Date cible manquante",IF($J197&lt;'Paramètres'!$B$2,"Échue",IF($J197-'Paramètres'!$B$2&lt;='Paramètres'!$B$3,"À traiter sous délai",IF($H197="Critique","Critique active","À surveiller"))))))</f>
        <v/>
      </c>
      <c r="R197" s="24">
        <f>IF(OR($A197="",$B197="",$N197=""),"",$N197-$B197)</f>
        <v/>
      </c>
    </row>
    <row r="198" ht="30" customHeight="1">
      <c r="A198" s="19" t="n"/>
      <c r="B198" s="31" t="n"/>
      <c r="C198" s="19" t="n"/>
      <c r="D198" s="19" t="n"/>
      <c r="E198" s="19" t="n"/>
      <c r="F198" s="19" t="n"/>
      <c r="G198" s="19" t="n"/>
      <c r="H198" s="21" t="n"/>
      <c r="I198" s="19" t="n"/>
      <c r="J198" s="31" t="n"/>
      <c r="K198" s="21" t="n"/>
      <c r="L198" s="19" t="n"/>
      <c r="M198" s="31" t="n"/>
      <c r="N198" s="31" t="n"/>
      <c r="O198" s="19" t="n"/>
      <c r="P198" s="22">
        <f>IF(OR($A198="",$J198="",$K198="Levée",$K198="Abandonnée"),"",$J198-'Paramètres'!$B$2)</f>
        <v/>
      </c>
      <c r="Q198" s="23">
        <f>IF($A198="","",IF(OR($K198="Levée",$K198="Abandonnée"),"Clôturée",IF($J198="","Date cible manquante",IF($J198&lt;'Paramètres'!$B$2,"Échue",IF($J198-'Paramètres'!$B$2&lt;='Paramètres'!$B$3,"À traiter sous délai",IF($H198="Critique","Critique active","À surveiller"))))))</f>
        <v/>
      </c>
      <c r="R198" s="22">
        <f>IF(OR($A198="",$B198="",$N198=""),"",$N198-$B198)</f>
        <v/>
      </c>
    </row>
    <row r="199" ht="30" customHeight="1">
      <c r="A199" s="19" t="n"/>
      <c r="B199" s="31" t="n"/>
      <c r="C199" s="19" t="n"/>
      <c r="D199" s="19" t="n"/>
      <c r="E199" s="19" t="n"/>
      <c r="F199" s="19" t="n"/>
      <c r="G199" s="19" t="n"/>
      <c r="H199" s="21" t="n"/>
      <c r="I199" s="19" t="n"/>
      <c r="J199" s="31" t="n"/>
      <c r="K199" s="21" t="n"/>
      <c r="L199" s="19" t="n"/>
      <c r="M199" s="31" t="n"/>
      <c r="N199" s="31" t="n"/>
      <c r="O199" s="19" t="n"/>
      <c r="P199" s="24">
        <f>IF(OR($A199="",$J199="",$K199="Levée",$K199="Abandonnée"),"",$J199-'Paramètres'!$B$2)</f>
        <v/>
      </c>
      <c r="Q199" s="25">
        <f>IF($A199="","",IF(OR($K199="Levée",$K199="Abandonnée"),"Clôturée",IF($J199="","Date cible manquante",IF($J199&lt;'Paramètres'!$B$2,"Échue",IF($J199-'Paramètres'!$B$2&lt;='Paramètres'!$B$3,"À traiter sous délai",IF($H199="Critique","Critique active","À surveiller"))))))</f>
        <v/>
      </c>
      <c r="R199" s="24">
        <f>IF(OR($A199="",$B199="",$N199=""),"",$N199-$B199)</f>
        <v/>
      </c>
    </row>
    <row r="200" ht="30" customHeight="1">
      <c r="A200" s="19" t="n"/>
      <c r="B200" s="31" t="n"/>
      <c r="C200" s="19" t="n"/>
      <c r="D200" s="19" t="n"/>
      <c r="E200" s="19" t="n"/>
      <c r="F200" s="19" t="n"/>
      <c r="G200" s="19" t="n"/>
      <c r="H200" s="21" t="n"/>
      <c r="I200" s="19" t="n"/>
      <c r="J200" s="31" t="n"/>
      <c r="K200" s="21" t="n"/>
      <c r="L200" s="19" t="n"/>
      <c r="M200" s="31" t="n"/>
      <c r="N200" s="31" t="n"/>
      <c r="O200" s="19" t="n"/>
      <c r="P200" s="22">
        <f>IF(OR($A200="",$J200="",$K200="Levée",$K200="Abandonnée"),"",$J200-'Paramètres'!$B$2)</f>
        <v/>
      </c>
      <c r="Q200" s="23">
        <f>IF($A200="","",IF(OR($K200="Levée",$K200="Abandonnée"),"Clôturée",IF($J200="","Date cible manquante",IF($J200&lt;'Paramètres'!$B$2,"Échue",IF($J200-'Paramètres'!$B$2&lt;='Paramètres'!$B$3,"À traiter sous délai",IF($H200="Critique","Critique active","À surveiller"))))))</f>
        <v/>
      </c>
      <c r="R200" s="22">
        <f>IF(OR($A200="",$B200="",$N200=""),"",$N200-$B200)</f>
        <v/>
      </c>
    </row>
    <row r="201" ht="30" customHeight="1">
      <c r="A201" s="19" t="n"/>
      <c r="B201" s="31" t="n"/>
      <c r="C201" s="19" t="n"/>
      <c r="D201" s="19" t="n"/>
      <c r="E201" s="19" t="n"/>
      <c r="F201" s="19" t="n"/>
      <c r="G201" s="19" t="n"/>
      <c r="H201" s="21" t="n"/>
      <c r="I201" s="19" t="n"/>
      <c r="J201" s="31" t="n"/>
      <c r="K201" s="21" t="n"/>
      <c r="L201" s="19" t="n"/>
      <c r="M201" s="31" t="n"/>
      <c r="N201" s="31" t="n"/>
      <c r="O201" s="19" t="n"/>
      <c r="P201" s="24">
        <f>IF(OR($A201="",$J201="",$K201="Levée",$K201="Abandonnée"),"",$J201-'Paramètres'!$B$2)</f>
        <v/>
      </c>
      <c r="Q201" s="25">
        <f>IF($A201="","",IF(OR($K201="Levée",$K201="Abandonnée"),"Clôturée",IF($J201="","Date cible manquante",IF($J201&lt;'Paramètres'!$B$2,"Échue",IF($J201-'Paramètres'!$B$2&lt;='Paramètres'!$B$3,"À traiter sous délai",IF($H201="Critique","Critique active","À surveiller"))))))</f>
        <v/>
      </c>
      <c r="R201" s="24">
        <f>IF(OR($A201="",$B201="",$N201=""),"",$N201-$B201)</f>
        <v/>
      </c>
    </row>
  </sheetData>
  <conditionalFormatting sqref="A2:R201">
    <cfRule type="expression" priority="1" dxfId="0" stopIfTrue="1">
      <formula>$Q2="Échue"</formula>
    </cfRule>
    <cfRule type="expression" priority="2" dxfId="1" stopIfTrue="1">
      <formula>$Q2="Critique active"</formula>
    </cfRule>
    <cfRule type="expression" priority="3" dxfId="2" stopIfTrue="1">
      <formula>$Q2="À traiter sous délai"</formula>
    </cfRule>
    <cfRule type="expression" priority="4" dxfId="3" stopIfTrue="1">
      <formula>$Q2="Date cible manquante"</formula>
    </cfRule>
    <cfRule type="expression" priority="5" dxfId="4" stopIfTrue="1">
      <formula>$Q2="Clôturée"</formula>
    </cfRule>
  </conditionalFormatting>
  <conditionalFormatting sqref="M2:M201">
    <cfRule type="expression" priority="6" dxfId="5" stopIfTrue="0">
      <formula>AND($M2&lt;&gt;"",$M2&lt;'Paramètres'!$B$2-'Paramètres'!$B$4,OR($K2="À qualifier",$K2="Ouverte",$K2="En cours",$K2="En attente"))</formula>
    </cfRule>
  </conditionalFormatting>
  <dataValidations count="10">
    <dataValidation sqref="A2:A201" showErrorMessage="1" showInputMessage="1" allowBlank="1" errorTitle="Identifiant déjà utilisé" error="L’identifiant doit être vide ou unique dans le registre." type="custom" errorStyle="stop">
      <formula1>=OR(A2="",COUNTIF($A$2:$A$201,A2)=1)</formula1>
    </dataValidation>
    <dataValidation sqref="C2:C201" showErrorMessage="1" showDropDown="0" showInputMessage="1" allowBlank="1" errorTitle="Nature non admise" error="Choisissez une nature dans la liste des paramètres." type="list" errorStyle="stop">
      <formula1>=INDIRECT("ListeNature[Nature]")</formula1>
    </dataValidation>
    <dataValidation sqref="D2:D201" showErrorMessage="1" showDropDown="0" showInputMessage="1" allowBlank="1" errorTitle="Zone non admise" error="Choisissez une zone dans la liste des paramètres." type="list" errorStyle="stop">
      <formula1>=INDIRECT("ListeZone[Zone]")</formula1>
    </dataValidation>
    <dataValidation sqref="E2:E201" showErrorMessage="1" showDropDown="0" showInputMessage="1" allowBlank="1" errorTitle="Lot non admis" error="Choisissez un lot dans la liste des paramètres." type="list" errorStyle="stop">
      <formula1>=INDIRECT("ListeLot[Lot]")</formula1>
    </dataValidation>
    <dataValidation sqref="H2:H201" showErrorMessage="1" showDropDown="0" showInputMessage="1" allowBlank="1" errorTitle="Priorité non admise" error="Choisissez une priorité dans la liste des paramètres." type="list" errorStyle="stop">
      <formula1>=INDIRECT("ListePriorite[Priorité]")</formula1>
    </dataValidation>
    <dataValidation sqref="K2:K201" showErrorMessage="1" showDropDown="0" showInputMessage="1" allowBlank="1" errorTitle="Statut non admis" error="Choisissez un statut dans la liste des paramètres." type="list" errorStyle="stop">
      <formula1>=INDIRECT("ListeStatut[Statut]")</formula1>
    </dataValidation>
    <dataValidation sqref="B2:B201 M2:M201" showErrorMessage="1" showInputMessage="1" allowBlank="1" errorTitle="Date non admise" error="Saisissez une date comprise entre le 01/01/2020 et le 31/12/2100." type="date" errorStyle="stop" operator="between">
      <formula1>DATE(2020,1,1)</formula1>
      <formula2>DATE(2100,12,31)</formula2>
    </dataValidation>
    <dataValidation sqref="J2:J201" showErrorMessage="1" showInputMessage="1" allowBlank="1" errorTitle="Date cible non admise" error="La date cible doit être vide ou comprise entre le signalement et le 31/12/2100." type="custom" errorStyle="stop">
      <formula1>=OR(J2="",AND(ISNUMBER(J2),J2&gt;=DATE(2020,1,1),J2&lt;=DATE(2100,12,31),OR(B2="",J2&gt;=B2)))</formula1>
    </dataValidation>
    <dataValidation sqref="N2:N201" showErrorMessage="1" showInputMessage="1" allowBlank="1" errorTitle="Date de résolution non admise" error="La résolution doit être vide ou postérieure ou égale au signalement." type="custom" errorStyle="stop">
      <formula1>=OR(N2="",AND(ISNUMBER(N2),N2&gt;=DATE(2020,1,1),N2&lt;=DATE(2100,12,31),OR(B2="",N2&gt;=B2)))</formula1>
    </dataValidation>
    <dataValidation sqref="P2:R201" showErrorMessage="1" showInputMessage="1" allowBlank="1" errorTitle="Champ calculé" error="Cette cellule contient une formule du registre et ne doit pas être saisie manuellement." type="custom" errorStyle="stop">
      <formula1>=FALSE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H24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6" customWidth="1" min="3" max="3"/>
    <col width="23" customWidth="1" min="4" max="4"/>
    <col width="15" customWidth="1" min="5" max="5"/>
    <col width="17" customWidth="1" min="6" max="6"/>
    <col width="27" customWidth="1" min="7" max="7"/>
    <col width="34" customWidth="1" min="8" max="8"/>
  </cols>
  <sheetData>
    <row r="1" ht="34" customHeight="1">
      <c r="A1" s="18" t="inlineStr">
        <is>
          <t>Paramètre</t>
        </is>
      </c>
      <c r="B1" s="18" t="inlineStr">
        <is>
          <t>Valeur</t>
        </is>
      </c>
      <c r="C1" s="18" t="inlineStr">
        <is>
          <t>Usage</t>
        </is>
      </c>
      <c r="D1" s="6" t="inlineStr">
        <is>
          <t>Nature</t>
        </is>
      </c>
      <c r="E1" s="6" t="inlineStr">
        <is>
          <t>Priorité</t>
        </is>
      </c>
      <c r="F1" s="6" t="inlineStr">
        <is>
          <t>Statut</t>
        </is>
      </c>
      <c r="G1" s="6" t="inlineStr">
        <is>
          <t>Zone</t>
        </is>
      </c>
      <c r="H1" s="6" t="inlineStr">
        <is>
          <t>Lot</t>
        </is>
      </c>
    </row>
    <row r="2" ht="24" customHeight="1">
      <c r="A2" s="7" t="inlineStr">
        <is>
          <t>Date de référence</t>
        </is>
      </c>
      <c r="B2" s="31" t="n">
        <v>46272</v>
      </c>
      <c r="C2" s="7" t="inlineStr">
        <is>
          <t>Date utilisée pour le calcul des échéances</t>
        </is>
      </c>
      <c r="D2" s="19" t="inlineStr">
        <is>
          <t>Blocage immédiat</t>
        </is>
      </c>
      <c r="E2" s="19" t="inlineStr">
        <is>
          <t>Critique</t>
        </is>
      </c>
      <c r="F2" s="19" t="inlineStr">
        <is>
          <t>À qualifier</t>
        </is>
      </c>
      <c r="G2" s="19" t="inlineStr">
        <is>
          <t>Zone A</t>
        </is>
      </c>
      <c r="H2" s="19" t="inlineStr">
        <is>
          <t>Installation de chantier fictive</t>
        </is>
      </c>
    </row>
    <row r="3" ht="24" customHeight="1">
      <c r="A3" s="9" t="inlineStr">
        <is>
          <t>Horizon d’alerte (jours)</t>
        </is>
      </c>
      <c r="B3" s="26" t="n">
        <v>3</v>
      </c>
      <c r="C3" s="9" t="inlineStr">
        <is>
          <t>Nombre de jours avant déclenchement de l’alerte</t>
        </is>
      </c>
      <c r="D3" s="19" t="inlineStr">
        <is>
          <t>Contrainte à lever</t>
        </is>
      </c>
      <c r="E3" s="19" t="inlineStr">
        <is>
          <t>Haute</t>
        </is>
      </c>
      <c r="F3" s="19" t="inlineStr">
        <is>
          <t>Ouverte</t>
        </is>
      </c>
      <c r="G3" s="19" t="inlineStr">
        <is>
          <t>Niveau 1</t>
        </is>
      </c>
      <c r="H3" s="19" t="inlineStr">
        <is>
          <t>Gros œuvre fictif</t>
        </is>
      </c>
    </row>
    <row r="4" ht="24" customHeight="1">
      <c r="A4" s="7" t="inlineStr">
        <is>
          <t>Seuil sans mise à jour (jours)</t>
        </is>
      </c>
      <c r="B4" s="26" t="n">
        <v>14</v>
      </c>
      <c r="C4" s="7" t="inlineStr">
        <is>
          <t>Seuil de repérage d’une mise à jour ancienne</t>
        </is>
      </c>
      <c r="D4" s="7" t="n"/>
      <c r="E4" s="19" t="inlineStr">
        <is>
          <t>Moyenne</t>
        </is>
      </c>
      <c r="F4" s="19" t="inlineStr">
        <is>
          <t>En cours</t>
        </is>
      </c>
      <c r="G4" s="19" t="inlineStr">
        <is>
          <t>Façade Est</t>
        </is>
      </c>
      <c r="H4" s="19" t="inlineStr">
        <is>
          <t>Façade fictive</t>
        </is>
      </c>
    </row>
    <row r="5" ht="24" customHeight="1">
      <c r="A5" s="9" t="n"/>
      <c r="B5" s="9" t="n"/>
      <c r="C5" s="9" t="n"/>
      <c r="D5" s="9" t="n"/>
      <c r="E5" s="19" t="inlineStr">
        <is>
          <t>Faible</t>
        </is>
      </c>
      <c r="F5" s="19" t="inlineStr">
        <is>
          <t>En attente</t>
        </is>
      </c>
      <c r="G5" s="19" t="inlineStr">
        <is>
          <t>Toiture</t>
        </is>
      </c>
      <c r="H5" s="19" t="inlineStr">
        <is>
          <t>Étanchéité fictive</t>
        </is>
      </c>
    </row>
    <row r="6" ht="24" customHeight="1">
      <c r="A6" s="7" t="n"/>
      <c r="B6" s="7" t="n"/>
      <c r="C6" s="7" t="n"/>
      <c r="D6" s="7" t="n"/>
      <c r="E6" s="7" t="n"/>
      <c r="F6" s="19" t="inlineStr">
        <is>
          <t>Levée</t>
        </is>
      </c>
      <c r="G6" s="19" t="inlineStr">
        <is>
          <t>Sous-sol</t>
        </is>
      </c>
      <c r="H6" s="19" t="inlineStr">
        <is>
          <t>Voirie fictive</t>
        </is>
      </c>
    </row>
    <row r="7" ht="24" customHeight="1">
      <c r="A7" s="9" t="n"/>
      <c r="B7" s="9" t="n"/>
      <c r="C7" s="9" t="n"/>
      <c r="D7" s="9" t="n"/>
      <c r="E7" s="9" t="n"/>
      <c r="F7" s="19" t="inlineStr">
        <is>
          <t>Abandonnée</t>
        </is>
      </c>
      <c r="G7" s="19" t="inlineStr">
        <is>
          <t>Hall</t>
        </is>
      </c>
      <c r="H7" s="19" t="inlineStr">
        <is>
          <t>Finitions fictives</t>
        </is>
      </c>
    </row>
    <row r="8" ht="24" customHeight="1">
      <c r="A8" s="7" t="n"/>
      <c r="B8" s="7" t="n"/>
      <c r="C8" s="7" t="n"/>
      <c r="D8" s="7" t="n"/>
      <c r="E8" s="7" t="n"/>
      <c r="F8" s="7" t="n"/>
      <c r="G8" s="19" t="inlineStr">
        <is>
          <t>Zone B</t>
        </is>
      </c>
      <c r="H8" s="19" t="inlineStr">
        <is>
          <t>CVC fictif</t>
        </is>
      </c>
    </row>
    <row r="9" ht="24" customHeight="1">
      <c r="A9" s="9" t="n"/>
      <c r="B9" s="9" t="n"/>
      <c r="C9" s="9" t="n"/>
      <c r="D9" s="9" t="n"/>
      <c r="E9" s="9" t="n"/>
      <c r="F9" s="9" t="n"/>
      <c r="G9" s="19" t="inlineStr">
        <is>
          <t>Niveau 2</t>
        </is>
      </c>
      <c r="H9" s="19" t="inlineStr">
        <is>
          <t>Coordination fictive</t>
        </is>
      </c>
    </row>
    <row r="10" ht="24" customHeight="1">
      <c r="A10" s="7" t="n"/>
      <c r="B10" s="7" t="n"/>
      <c r="C10" s="7" t="n"/>
      <c r="D10" s="7" t="n"/>
      <c r="E10" s="7" t="n"/>
      <c r="F10" s="7" t="n"/>
      <c r="G10" s="19" t="inlineStr">
        <is>
          <t>Cour</t>
        </is>
      </c>
      <c r="H10" s="19" t="inlineStr">
        <is>
          <t>Logistique fictive</t>
        </is>
      </c>
    </row>
    <row r="11" ht="24" customHeight="1">
      <c r="A11" s="9" t="n"/>
      <c r="B11" s="9" t="n"/>
      <c r="C11" s="9" t="n"/>
      <c r="D11" s="9" t="n"/>
      <c r="E11" s="9" t="n"/>
      <c r="F11" s="9" t="n"/>
      <c r="G11" s="19" t="inlineStr">
        <is>
          <t>Escalier</t>
        </is>
      </c>
      <c r="H11" s="19" t="inlineStr">
        <is>
          <t>Métallerie fictive</t>
        </is>
      </c>
    </row>
    <row r="12" ht="24" customHeight="1">
      <c r="A12" s="7" t="n"/>
      <c r="B12" s="7" t="n"/>
      <c r="C12" s="7" t="n"/>
      <c r="D12" s="7" t="n"/>
      <c r="E12" s="7" t="n"/>
      <c r="F12" s="7" t="n"/>
      <c r="G12" s="19" t="inlineStr">
        <is>
          <t>Accès Nord fictif</t>
        </is>
      </c>
      <c r="H12" s="19" t="inlineStr">
        <is>
          <t>Électricité fictive</t>
        </is>
      </c>
    </row>
    <row r="13" ht="24" customHeight="1">
      <c r="A13" s="9" t="n"/>
      <c r="B13" s="9" t="n"/>
      <c r="C13" s="9" t="n"/>
      <c r="D13" s="9" t="n"/>
      <c r="E13" s="9" t="n"/>
      <c r="F13" s="9" t="n"/>
      <c r="G13" s="19" t="inlineStr">
        <is>
          <t>Accès Sud fictif</t>
        </is>
      </c>
      <c r="H13" s="19" t="inlineStr">
        <is>
          <t>Plomberie fictive</t>
        </is>
      </c>
    </row>
    <row r="14" ht="24" customHeight="1">
      <c r="A14" s="7" t="n"/>
      <c r="B14" s="7" t="n"/>
      <c r="C14" s="7" t="n"/>
      <c r="D14" s="7" t="n"/>
      <c r="E14" s="7" t="n"/>
      <c r="F14" s="7" t="n"/>
      <c r="G14" s="19" t="inlineStr">
        <is>
          <t>Local technique fictif</t>
        </is>
      </c>
      <c r="H14" s="19" t="inlineStr">
        <is>
          <t>Menuiserie fictive</t>
        </is>
      </c>
    </row>
    <row r="15" ht="24" customHeight="1">
      <c r="A15" s="9" t="n"/>
      <c r="B15" s="9" t="n"/>
      <c r="C15" s="9" t="n"/>
      <c r="D15" s="9" t="n"/>
      <c r="E15" s="9" t="n"/>
      <c r="F15" s="9" t="n"/>
      <c r="G15" s="19" t="inlineStr">
        <is>
          <t>Plateforme Ouest fictive</t>
        </is>
      </c>
      <c r="H15" s="19" t="inlineStr">
        <is>
          <t>Peinture fictive</t>
        </is>
      </c>
    </row>
    <row r="16" ht="24" customHeight="1">
      <c r="A16" s="7" t="n"/>
      <c r="B16" s="7" t="n"/>
      <c r="C16" s="7" t="n"/>
      <c r="D16" s="7" t="n"/>
      <c r="E16" s="7" t="n"/>
      <c r="F16" s="7" t="n"/>
      <c r="G16" s="19" t="inlineStr">
        <is>
          <t>Façade Sud fictive</t>
        </is>
      </c>
      <c r="H16" s="19" t="inlineStr">
        <is>
          <t>Revêtements fictifs</t>
        </is>
      </c>
    </row>
    <row r="17" ht="24" customHeight="1">
      <c r="A17" s="9" t="n"/>
      <c r="B17" s="9" t="n"/>
      <c r="C17" s="9" t="n"/>
      <c r="D17" s="9" t="n"/>
      <c r="E17" s="9" t="n"/>
      <c r="F17" s="9" t="n"/>
      <c r="G17" s="19" t="inlineStr">
        <is>
          <t>Niveau 3 fictif</t>
        </is>
      </c>
      <c r="H17" s="19" t="inlineStr">
        <is>
          <t>Cloisons fictives</t>
        </is>
      </c>
    </row>
    <row r="18" ht="24" customHeight="1">
      <c r="A18" s="7" t="n"/>
      <c r="B18" s="7" t="n"/>
      <c r="C18" s="7" t="n"/>
      <c r="D18" s="7" t="n"/>
      <c r="E18" s="7" t="n"/>
      <c r="F18" s="7" t="n"/>
      <c r="G18" s="19" t="inlineStr">
        <is>
          <t>Zone logistique fictive</t>
        </is>
      </c>
      <c r="H18" s="19" t="inlineStr">
        <is>
          <t>Ascenseur fictif</t>
        </is>
      </c>
    </row>
    <row r="19" ht="24" customHeight="1">
      <c r="A19" s="9" t="n"/>
      <c r="B19" s="9" t="n"/>
      <c r="C19" s="9" t="n"/>
      <c r="D19" s="9" t="n"/>
      <c r="E19" s="9" t="n"/>
      <c r="F19" s="9" t="n"/>
      <c r="G19" s="19" t="inlineStr">
        <is>
          <t>Terrasse fictive</t>
        </is>
      </c>
      <c r="H19" s="19" t="inlineStr">
        <is>
          <t>Espaces extérieurs fictifs</t>
        </is>
      </c>
    </row>
    <row r="20" ht="24" customHeight="1">
      <c r="A20" s="7" t="n"/>
      <c r="B20" s="7" t="n"/>
      <c r="C20" s="7" t="n"/>
      <c r="D20" s="7" t="n"/>
      <c r="E20" s="7" t="n"/>
      <c r="F20" s="7" t="n"/>
      <c r="G20" s="19" t="inlineStr">
        <is>
          <t>Local témoin fictif</t>
        </is>
      </c>
      <c r="H20" s="19" t="inlineStr">
        <is>
          <t>Nettoyage fictif</t>
        </is>
      </c>
    </row>
    <row r="21" ht="24" customHeight="1">
      <c r="A21" s="9" t="n"/>
      <c r="B21" s="9" t="n"/>
      <c r="C21" s="9" t="n"/>
      <c r="D21" s="9" t="n"/>
      <c r="E21" s="9" t="n"/>
      <c r="F21" s="9" t="n"/>
      <c r="G21" s="19" t="inlineStr">
        <is>
          <t>Aire de livraison fictive</t>
        </is>
      </c>
      <c r="H21" s="19" t="inlineStr">
        <is>
          <t>Essais fictifs</t>
        </is>
      </c>
    </row>
    <row r="22"/>
    <row r="23">
      <c r="A23" s="6" t="inlineStr">
        <is>
          <t>Consigne d’utilisation</t>
        </is>
      </c>
    </row>
    <row r="24" ht="54" customHeight="1">
      <c r="A24" s="17" t="inlineStr">
        <is>
          <t>Les paramètres et listes jaunes sont modifiables. Toute évolution doit être revue selon les besoins réels du chantier fictif.</t>
        </is>
      </c>
    </row>
  </sheetData>
  <dataValidations count="2">
    <dataValidation sqref="B2" showErrorMessage="1" showInputMessage="1" allowBlank="0" errorTitle="Date non admise" error="Saisissez une date comprise entre le 01/01/2020 et le 31/12/2100." type="date" errorStyle="stop" operator="between">
      <formula1>DATE(2020,1,1)</formula1>
      <formula2>DATE(2100,12,31)</formula2>
    </dataValidation>
    <dataValidation sqref="B3:B4" showErrorMessage="1" showInputMessage="1" allowBlank="0" errorTitle="Valeur non admise" error="Saisissez un nombre entier supérieur ou égal à zéro." type="whole" errorStyle="stop" operator="greaterThanOrEqual">
      <formula1>0</formula1>
    </dataValidation>
  </dataValidations>
  <pageMargins left="0.75" right="0.75" top="1" bottom="1" header="0.5" footer="0.5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Cellule travaux fictive</dc:creator>
  <dc:title xmlns:dc="http://purl.org/dc/elements/1.1/">Registre des contraintes du chantier fictif Démo</dc:title>
  <dc:description xmlns:dc="http://purl.org/dc/elements/1.1/">Classeur interne de démonstration pour le suivi des contraintes opérationnelles.</dc:description>
  <dc:subject xmlns:dc="http://purl.org/dc/elements/1.1/">Suivi opérationnel des contraintes de chantier</dc:subject>
  <dcterms:created xmlns:dcterms="http://purl.org/dc/terms/" xmlns:xsi="http://www.w3.org/2001/XMLSchema-instance" xsi:type="dcterms:W3CDTF">2026-09-07T03:14:11Z</dcterms:created>
  <dcterms:modified xmlns:dcterms="http://purl.org/dc/terms/" xmlns:xsi="http://www.w3.org/2001/XMLSchema-instance" xsi:type="dcterms:W3CDTF">2026-09-07T03:14:11Z</dcterms:modified>
</cp:coreProperties>
</file>