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ynthèse" sheetId="1" state="visible" r:id="rId1"/>
    <sheet xmlns:r="http://schemas.openxmlformats.org/officeDocument/2006/relationships" name="Paramètres" sheetId="2" state="visible" r:id="rId2"/>
    <sheet xmlns:r="http://schemas.openxmlformats.org/officeDocument/2006/relationships" name="Registre" sheetId="3" state="visible" r:id="rId3"/>
    <sheet xmlns:r="http://schemas.openxmlformats.org/officeDocument/2006/relationships" name="Mesures" sheetId="4" state="visible" r:id="rId4"/>
  </sheets>
  <definedNames>
    <definedName name="_xlnm._FilterDatabase" localSheetId="2" hidden="1">'Registre'!$A$1:$U$201</definedName>
    <definedName name="_xlnm._FilterDatabase" localSheetId="3" hidden="1">'Mesures'!$A$1:$L$201</definedName>
  </definedNames>
  <calcPr calcId="124519" calcMode="auto" fullCalcOnLoad="1" forceFullCalc="1"/>
</workbook>
</file>

<file path=xl/styles.xml><?xml version="1.0" encoding="utf-8"?>
<styleSheet xmlns="http://schemas.openxmlformats.org/spreadsheetml/2006/main">
  <numFmts count="3">
    <numFmt numFmtId="164" formatCode="dd/mm/yyyy"/>
    <numFmt numFmtId="165" formatCode="# ##0,00 €"/>
    <numFmt numFmtId="166" formatCode="0 %"/>
  </numFmts>
  <fonts count="5">
    <font>
      <name val="Calibri"/>
      <family val="2"/>
      <color theme="1"/>
      <sz val="11"/>
      <scheme val="minor"/>
    </font>
    <font>
      <name val="Calibri"/>
      <b val="1"/>
      <color rgb="00FFFFFF"/>
      <sz val="16"/>
    </font>
    <font>
      <name val="Calibri"/>
      <b val="1"/>
      <color rgb="00132238"/>
      <sz val="10"/>
    </font>
    <font>
      <name val="Calibri"/>
      <b val="1"/>
      <color rgb="00FFFFFF"/>
      <sz val="10"/>
    </font>
    <font>
      <name val="Calibri"/>
      <i val="1"/>
      <color rgb="00666666"/>
      <sz val="10"/>
    </font>
  </fonts>
  <fills count="8">
    <fill>
      <patternFill/>
    </fill>
    <fill>
      <patternFill patternType="gray125"/>
    </fill>
    <fill>
      <patternFill patternType="solid">
        <fgColor rgb="00132238"/>
      </patternFill>
    </fill>
    <fill>
      <patternFill patternType="solid">
        <fgColor rgb="00F5F1E7"/>
      </patternFill>
    </fill>
    <fill>
      <patternFill patternType="solid">
        <fgColor rgb="00A84F2A"/>
      </patternFill>
    </fill>
    <fill>
      <patternFill patternType="solid">
        <fgColor rgb="00FFFFFF"/>
      </patternFill>
    </fill>
    <fill>
      <patternFill patternType="solid">
        <fgColor rgb="002F6B4F"/>
      </patternFill>
    </fill>
    <fill>
      <patternFill patternType="solid">
        <fgColor rgb="00FFF0AE"/>
      </patternFill>
    </fill>
  </fills>
  <borders count="2">
    <border>
      <left/>
      <right/>
      <top/>
      <bottom/>
      <diagonal/>
    </border>
    <border>
      <left style="thin">
        <color rgb="00C9CED2"/>
      </left>
      <right style="thin">
        <color rgb="00C9CED2"/>
      </right>
      <top style="thin">
        <color rgb="00C9CED2"/>
      </top>
      <bottom style="thin">
        <color rgb="00C9CED2"/>
      </bottom>
    </border>
  </borders>
  <cellStyleXfs count="1">
    <xf numFmtId="0" fontId="0" fillId="0" borderId="0"/>
  </cellStyleXfs>
  <cellXfs count="35">
    <xf numFmtId="0" fontId="0" fillId="0" borderId="0" pivotButton="0" quotePrefix="0" xfId="0"/>
    <xf numFmtId="0" fontId="1" fillId="2" borderId="0" applyAlignment="1" pivotButton="0" quotePrefix="0" xfId="0">
      <alignment horizontal="left" vertical="center"/>
    </xf>
    <xf numFmtId="0" fontId="2" fillId="0" borderId="0" pivotButton="0" quotePrefix="0" xfId="0"/>
    <xf numFmtId="164" fontId="2" fillId="3" borderId="1" applyAlignment="1" pivotButton="0" quotePrefix="0" xfId="0">
      <alignment horizontal="center" vertical="center"/>
    </xf>
    <xf numFmtId="0" fontId="3" fillId="4" borderId="1" applyAlignment="1" pivotButton="0" quotePrefix="0" xfId="0">
      <alignment horizontal="center" vertical="center" wrapText="1"/>
    </xf>
    <xf numFmtId="0" fontId="2" fillId="3" borderId="1" applyAlignment="1" pivotButton="0" quotePrefix="0" xfId="0">
      <alignment horizontal="left" vertical="center"/>
    </xf>
    <xf numFmtId="1" fontId="0" fillId="3" borderId="1" applyAlignment="1" pivotButton="0" quotePrefix="0" xfId="0">
      <alignment horizontal="center" vertical="center"/>
    </xf>
    <xf numFmtId="0" fontId="0" fillId="3" borderId="1" applyAlignment="1" pivotButton="0" quotePrefix="0" xfId="0">
      <alignment horizontal="left" vertical="center"/>
    </xf>
    <xf numFmtId="0" fontId="0" fillId="3" borderId="1" applyAlignment="1" pivotButton="0" quotePrefix="0" xfId="0">
      <alignment horizontal="center" vertical="center"/>
    </xf>
    <xf numFmtId="0" fontId="2" fillId="5" borderId="1" applyAlignment="1" pivotButton="0" quotePrefix="0" xfId="0">
      <alignment horizontal="left" vertical="center"/>
    </xf>
    <xf numFmtId="1" fontId="0" fillId="5" borderId="1" applyAlignment="1" pivotButton="0" quotePrefix="0" xfId="0">
      <alignment horizontal="center" vertical="center"/>
    </xf>
    <xf numFmtId="0" fontId="0" fillId="5" borderId="1" applyAlignment="1" pivotButton="0" quotePrefix="0" xfId="0">
      <alignment horizontal="left" vertical="center"/>
    </xf>
    <xf numFmtId="0" fontId="0" fillId="5" borderId="1" applyAlignment="1" pivotButton="0" quotePrefix="0" xfId="0">
      <alignment horizontal="center" vertical="center"/>
    </xf>
    <xf numFmtId="165" fontId="0" fillId="3" borderId="1" applyAlignment="1" pivotButton="0" quotePrefix="0" xfId="0">
      <alignment horizontal="center" vertical="center"/>
    </xf>
    <xf numFmtId="0" fontId="2" fillId="3" borderId="1" pivotButton="0" quotePrefix="0" xfId="0"/>
    <xf numFmtId="0" fontId="2" fillId="3" borderId="1" applyAlignment="1" pivotButton="0" quotePrefix="0" xfId="0">
      <alignment horizontal="center" vertical="center"/>
    </xf>
    <xf numFmtId="166" fontId="3" fillId="6" borderId="1" applyAlignment="1" pivotButton="0" quotePrefix="0" xfId="0">
      <alignment horizontal="center" vertical="center"/>
    </xf>
    <xf numFmtId="0" fontId="4" fillId="0" borderId="0" applyAlignment="1" pivotButton="0" quotePrefix="0" xfId="0">
      <alignment horizontal="left" vertical="top" wrapText="1"/>
    </xf>
    <xf numFmtId="0" fontId="3" fillId="2" borderId="1" applyAlignment="1" pivotButton="0" quotePrefix="0" xfId="0">
      <alignment horizontal="center" vertical="center" wrapText="1"/>
    </xf>
    <xf numFmtId="0" fontId="2" fillId="0" borderId="1" applyAlignment="1" pivotButton="0" quotePrefix="0" xfId="0">
      <alignment horizontal="left" vertical="center"/>
    </xf>
    <xf numFmtId="164" fontId="0" fillId="7" borderId="1" applyAlignment="1" pivotButton="0" quotePrefix="0" xfId="0">
      <alignment horizontal="left" vertical="top" wrapText="1"/>
    </xf>
    <xf numFmtId="0" fontId="0" fillId="7" borderId="1" applyAlignment="1" pivotButton="0" quotePrefix="0" xfId="0">
      <alignment horizontal="left" vertical="top" wrapText="1"/>
    </xf>
    <xf numFmtId="0" fontId="0" fillId="0" borderId="1" applyAlignment="1" pivotButton="0" quotePrefix="0" xfId="0">
      <alignment horizontal="left" vertical="center"/>
    </xf>
    <xf numFmtId="0" fontId="3" fillId="4" borderId="1" applyAlignment="1" pivotButton="0" quotePrefix="0" xfId="0">
      <alignment horizontal="left" vertical="top" wrapText="1"/>
    </xf>
    <xf numFmtId="0" fontId="4" fillId="3" borderId="1" applyAlignment="1" pivotButton="0" quotePrefix="0" xfId="0">
      <alignment horizontal="left" vertical="top" wrapText="1"/>
    </xf>
    <xf numFmtId="0" fontId="4" fillId="0" borderId="0" pivotButton="0" quotePrefix="0" xfId="0"/>
    <xf numFmtId="0" fontId="0" fillId="7" borderId="1" applyAlignment="1" pivotButton="0" quotePrefix="0" xfId="0">
      <alignment horizontal="center" vertical="center" wrapText="1"/>
    </xf>
    <xf numFmtId="164" fontId="0" fillId="7" borderId="1" applyAlignment="1" pivotButton="0" quotePrefix="0" xfId="0">
      <alignment horizontal="center" vertical="center" wrapText="1"/>
    </xf>
    <xf numFmtId="1" fontId="0" fillId="7" borderId="1" applyAlignment="1" pivotButton="0" quotePrefix="0" xfId="0">
      <alignment horizontal="center" vertical="center" wrapText="1"/>
    </xf>
    <xf numFmtId="1" fontId="0" fillId="5" borderId="1" applyAlignment="1" pivotButton="0" quotePrefix="0" xfId="0">
      <alignment horizontal="center" vertical="center" wrapText="1"/>
    </xf>
    <xf numFmtId="0" fontId="0" fillId="5" borderId="1" applyAlignment="1" pivotButton="0" quotePrefix="0" xfId="0">
      <alignment horizontal="center" vertical="center" wrapText="1"/>
    </xf>
    <xf numFmtId="166" fontId="0" fillId="7" borderId="1" applyAlignment="1" pivotButton="0" quotePrefix="0" xfId="0">
      <alignment horizontal="center" vertical="center" wrapText="1"/>
    </xf>
    <xf numFmtId="1" fontId="0" fillId="3" borderId="1" applyAlignment="1" pivotButton="0" quotePrefix="0" xfId="0">
      <alignment horizontal="center" vertical="center" wrapText="1"/>
    </xf>
    <xf numFmtId="0" fontId="0" fillId="3" borderId="1" applyAlignment="1" pivotButton="0" quotePrefix="0" xfId="0">
      <alignment horizontal="center" vertical="center" wrapText="1"/>
    </xf>
    <xf numFmtId="165" fontId="0" fillId="7" borderId="1" applyAlignment="1" pivotButton="0" quotePrefix="0" xfId="0">
      <alignment horizontal="center" vertical="center" wrapText="1"/>
    </xf>
  </cellXfs>
  <cellStyles count="1">
    <cellStyle name="Normal" xfId="0" builtinId="0" hidden="0"/>
  </cellStyles>
  <dxfs count="6">
    <dxf>
      <font>
        <name val="Calibri"/>
        <color rgb="00666666"/>
        <sz val="10"/>
      </font>
      <fill>
        <patternFill patternType="solid">
          <fgColor rgb="00D9D9D9"/>
        </patternFill>
      </fill>
    </dxf>
    <dxf>
      <font>
        <name val="Calibri"/>
        <b val="1"/>
        <color rgb="00FFFFFF"/>
        <sz val="10"/>
      </font>
      <fill>
        <patternFill patternType="solid">
          <fgColor rgb="00C00000"/>
        </patternFill>
      </fill>
    </dxf>
    <dxf>
      <font>
        <name val="Calibri"/>
        <b val="1"/>
        <color rgb="00FFFFFF"/>
        <sz val="10"/>
      </font>
      <fill>
        <patternFill patternType="solid">
          <fgColor rgb="00A84F2A"/>
        </patternFill>
      </fill>
    </dxf>
    <dxf>
      <font>
        <name val="Calibri"/>
        <b val="1"/>
        <color rgb="00132238"/>
        <sz val="10"/>
      </font>
      <fill>
        <patternFill patternType="solid">
          <fgColor rgb="00FFF0AE"/>
        </patternFill>
      </fill>
    </dxf>
    <dxf>
      <border>
        <left style="medium">
          <color rgb="00C00000"/>
        </left>
        <right style="medium">
          <color rgb="00C00000"/>
        </right>
        <top style="medium">
          <color rgb="00C00000"/>
        </top>
        <bottom style="medium">
          <color rgb="00C00000"/>
        </bottom>
      </border>
    </dxf>
    <dxf>
      <font>
        <name val="Calibri"/>
        <b val="1"/>
        <color rgb="00FFFFFF"/>
        <sz val="10"/>
      </font>
      <fill>
        <patternFill patternType="solid">
          <fgColor rgb="008064A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ables/table1.xml><?xml version="1.0" encoding="utf-8"?>
<table xmlns="http://schemas.openxmlformats.org/spreadsheetml/2006/main" id="1" name="tRisques" displayName="tRisques" ref="A1:U201" headerRowCount="1">
  <autoFilter ref="A1:U201"/>
  <tableColumns count="21">
    <tableColumn id="1" name="ID risque"/>
    <tableColumn id="2" name="Date d’identification"/>
    <tableColumn id="3" name="Lot ou zone"/>
    <tableColumn id="4" name="Catégorie"/>
    <tableColumn id="5" name="Risque"/>
    <tableColumn id="6" name="Cause"/>
    <tableColumn id="7" name="Conséquence"/>
    <tableColumn id="8" name="Probabilité"/>
    <tableColumn id="9" name="Impact"/>
    <tableColumn id="10" name="Score brut"/>
    <tableColumn id="11" name="Niveau brut"/>
    <tableColumn id="12" name="Réponse"/>
    <tableColumn id="13" name="Pilote (fonction)"/>
    <tableColumn id="14" name="État"/>
    <tableColumn id="15" name="Taux de maîtrise"/>
    <tableColumn id="16" name="Score résiduel"/>
    <tableColumn id="17" name="Niveau résiduel"/>
    <tableColumn id="18" name="Dernière revue"/>
    <tableColumn id="19" name="Prochaine revue"/>
    <tableColumn id="20" name="Alerte revue"/>
    <tableColumn id="21" name="Commentaire"/>
  </tableColumns>
</table>
</file>

<file path=xl/tables/table2.xml><?xml version="1.0" encoding="utf-8"?>
<table xmlns="http://schemas.openxmlformats.org/spreadsheetml/2006/main" id="2" name="tMesures" displayName="tMesures" ref="A1:L201" headerRowCount="1">
  <autoFilter ref="A1:L201"/>
  <tableColumns count="12">
    <tableColumn id="1" name="ID mesure"/>
    <tableColumn id="2" name="ID risque"/>
    <tableColumn id="3" name="Mesure proposée"/>
    <tableColumn id="4" name="Type"/>
    <tableColumn id="5" name="Pilote (fonction)"/>
    <tableColumn id="6" name="Échéance"/>
    <tableColumn id="7" name="Statut"/>
    <tableColumn id="8" name="Arbitrage"/>
    <tableColumn id="9" name="Coût estimé HT"/>
    <tableColumn id="10" name="Date de réalisation"/>
    <tableColumn id="11" name="Alerte mesure"/>
    <tableColumn id="12" name="Commentaire"/>
  </tableColumns>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table" Target="/xl/tables/table1.xml" Id="rId1"/></Relationships>
</file>

<file path=xl/worksheets/_rels/sheet4.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summaryBelow="1" summaryRight="1"/>
    <pageSetUpPr/>
  </sheetPr>
  <dimension ref="A1:F12"/>
  <sheetViews>
    <sheetView showGridLines="0" zoomScale="95" workbookViewId="0">
      <pane ySplit="3" topLeftCell="A4" activePane="bottomLeft" state="frozen"/>
      <selection pane="bottomLeft" activeCell="A1" sqref="A1"/>
    </sheetView>
  </sheetViews>
  <sheetFormatPr baseColWidth="8" defaultRowHeight="15"/>
  <cols>
    <col width="31" customWidth="1" min="1" max="1"/>
    <col width="18" customWidth="1" min="2" max="2"/>
    <col width="4" customWidth="1" min="3" max="3"/>
    <col width="22" customWidth="1" min="4" max="4"/>
    <col width="18" customWidth="1" min="5" max="5"/>
    <col width="4" customWidth="1" min="6" max="6"/>
  </cols>
  <sheetData>
    <row r="1" ht="28" customHeight="1">
      <c r="A1" s="1" t="inlineStr">
        <is>
          <t>Registre des risques chantier – Synthèse</t>
        </is>
      </c>
    </row>
    <row r="2">
      <c r="A2" s="2" t="inlineStr">
        <is>
          <t>Date d’arrêté</t>
        </is>
      </c>
      <c r="B2" s="3">
        <f>Paramètres!$B$2</f>
        <v/>
      </c>
    </row>
    <row r="3"/>
    <row r="4">
      <c r="A4" s="4" t="inlineStr">
        <is>
          <t>Indicateur</t>
        </is>
      </c>
      <c r="B4" s="4" t="inlineStr">
        <is>
          <t>Valeur</t>
        </is>
      </c>
      <c r="D4" s="4" t="inlineStr">
        <is>
          <t>Niveau résiduel</t>
        </is>
      </c>
      <c r="E4" s="4" t="inlineStr">
        <is>
          <t>Risques ouverts</t>
        </is>
      </c>
    </row>
    <row r="5">
      <c r="A5" s="5" t="inlineStr">
        <is>
          <t>Risques actifs</t>
        </is>
      </c>
      <c r="B5" s="6">
        <f>COUNTIFS(Registre!$A$2:$A$201,"&lt;&gt;",Registre!$N$2:$N$201,"Ouvert")+COUNTIFS(Registre!$A$2:$A$201,"&lt;&gt;",Registre!$N$2:$N$201,"Sous surveillance")</f>
        <v/>
      </c>
      <c r="D5" s="7">
        <f>Paramètres!H2</f>
        <v/>
      </c>
      <c r="E5" s="8">
        <f>COUNTIFS(Registre!$A$2:$A$201,"&lt;&gt;",Registre!$N$2:$N$201,"Ouvert",Registre!$Q$2:$Q$201,D5)+COUNTIFS(Registre!$A$2:$A$201,"&lt;&gt;",Registre!$N$2:$N$201,"Sous surveillance",Registre!$Q$2:$Q$201,D5)</f>
        <v/>
      </c>
    </row>
    <row r="6">
      <c r="A6" s="9" t="inlineStr">
        <is>
          <t>Risques critiques résiduels</t>
        </is>
      </c>
      <c r="B6" s="10">
        <f>COUNTIFS(Registre!$A$2:$A$201,"&lt;&gt;",Registre!$N$2:$N$201,"Ouvert",Registre!$Q$2:$Q$201,"Critique")+COUNTIFS(Registre!$A$2:$A$201,"&lt;&gt;",Registre!$N$2:$N$201,"Sous surveillance",Registre!$Q$2:$Q$201,"Critique")</f>
        <v/>
      </c>
      <c r="D6" s="11">
        <f>Paramètres!H3</f>
        <v/>
      </c>
      <c r="E6" s="12">
        <f>COUNTIFS(Registre!$A$2:$A$201,"&lt;&gt;",Registre!$N$2:$N$201,"Ouvert",Registre!$Q$2:$Q$201,D6)+COUNTIFS(Registre!$A$2:$A$201,"&lt;&gt;",Registre!$N$2:$N$201,"Sous surveillance",Registre!$Q$2:$Q$201,D6)</f>
        <v/>
      </c>
    </row>
    <row r="7">
      <c r="A7" s="5" t="inlineStr">
        <is>
          <t>Revues en retard</t>
        </is>
      </c>
      <c r="B7" s="6">
        <f>COUNTIF(Registre!$T$2:$T$201,"En retard")</f>
        <v/>
      </c>
      <c r="D7" s="7">
        <f>Paramètres!H4</f>
        <v/>
      </c>
      <c r="E7" s="8">
        <f>COUNTIFS(Registre!$A$2:$A$201,"&lt;&gt;",Registre!$N$2:$N$201,"Ouvert",Registre!$Q$2:$Q$201,D7)+COUNTIFS(Registre!$A$2:$A$201,"&lt;&gt;",Registre!$N$2:$N$201,"Sous surveillance",Registre!$Q$2:$Q$201,D7)</f>
        <v/>
      </c>
    </row>
    <row r="8">
      <c r="A8" s="9" t="inlineStr">
        <is>
          <t>Mesures en retard</t>
        </is>
      </c>
      <c r="B8" s="10">
        <f>COUNTIF(Mesures!$K$2:$K$201,"En retard")</f>
        <v/>
      </c>
      <c r="D8" s="11">
        <f>Paramètres!H5</f>
        <v/>
      </c>
      <c r="E8" s="12">
        <f>COUNTIFS(Registre!$A$2:$A$201,"&lt;&gt;",Registre!$N$2:$N$201,"Ouvert",Registre!$Q$2:$Q$201,D8)+COUNTIFS(Registre!$A$2:$A$201,"&lt;&gt;",Registre!$N$2:$N$201,"Sous surveillance",Registre!$Q$2:$Q$201,D8)</f>
        <v/>
      </c>
    </row>
    <row r="9">
      <c r="A9" s="5" t="inlineStr">
        <is>
          <t>Montant à financer</t>
        </is>
      </c>
      <c r="B9" s="13">
        <f>SUMIFS(Mesures!$I$2:$I$201,Mesures!$H$2:$H$201,"À financer",Mesures!$A$2:$A$201,"&lt;&gt;")</f>
        <v/>
      </c>
      <c r="D9" s="14" t="inlineStr">
        <is>
          <t>Total actifs</t>
        </is>
      </c>
      <c r="E9" s="15">
        <f>SUM(E5:E8)</f>
        <v/>
      </c>
    </row>
    <row r="10">
      <c r="A10" s="9" t="inlineStr">
        <is>
          <t>Taux de mesures terminées</t>
        </is>
      </c>
      <c r="B10" s="16">
        <f>IFERROR(COUNTIF(Mesures!$G$2:$G$201,"Terminée")/COUNTIF(Mesures!$A$2:$A$201,"&lt;&gt;"),0)</f>
        <v/>
      </c>
    </row>
    <row r="11"/>
    <row r="12" ht="30" customHeight="1">
      <c r="A12" s="17" t="inlineStr">
        <is>
          <t>Lecture : seuls les risques ouverts ou sous surveillance alimentent la répartition.</t>
        </is>
      </c>
    </row>
  </sheetData>
  <mergeCells count="1">
    <mergeCell ref="A1:F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17"/>
  <sheetViews>
    <sheetView showGridLines="0" zoomScale="90" workbookViewId="0">
      <pane ySplit="1" topLeftCell="A2" activePane="bottomLeft" state="frozen"/>
      <selection pane="bottomLeft" activeCell="A1" sqref="A1"/>
    </sheetView>
  </sheetViews>
  <sheetFormatPr baseColWidth="8" defaultRowHeight="15"/>
  <cols>
    <col width="34" customWidth="1" min="1" max="1"/>
    <col width="16" customWidth="1" min="2" max="2"/>
    <col width="3" customWidth="1" min="3" max="3"/>
    <col width="26" customWidth="1" min="4" max="4"/>
    <col width="18" customWidth="1" min="5" max="5"/>
    <col width="20" customWidth="1" min="6" max="6"/>
    <col width="16" customWidth="1" min="7" max="7"/>
    <col width="16" customWidth="1" min="8" max="8"/>
    <col width="20" customWidth="1" min="9" max="9"/>
    <col width="17" customWidth="1" min="10" max="10"/>
  </cols>
  <sheetData>
    <row r="1">
      <c r="A1" s="18" t="inlineStr">
        <is>
          <t>Paramètre</t>
        </is>
      </c>
      <c r="B1" s="18" t="inlineStr">
        <is>
          <t>Valeur</t>
        </is>
      </c>
      <c r="C1" s="18" t="inlineStr"/>
      <c r="D1" s="18" t="inlineStr">
        <is>
          <t>Catégories</t>
        </is>
      </c>
      <c r="E1" s="18" t="inlineStr">
        <is>
          <t>Réponses</t>
        </is>
      </c>
      <c r="F1" s="18" t="inlineStr">
        <is>
          <t>États</t>
        </is>
      </c>
      <c r="G1" s="18" t="inlineStr">
        <is>
          <t>Seuil de score</t>
        </is>
      </c>
      <c r="H1" s="18" t="inlineStr">
        <is>
          <t>Niveau</t>
        </is>
      </c>
      <c r="I1" s="18" t="inlineStr">
        <is>
          <t>Statuts de mesure</t>
        </is>
      </c>
      <c r="J1" s="18" t="inlineStr">
        <is>
          <t>Arbitrages</t>
        </is>
      </c>
    </row>
    <row r="2">
      <c r="A2" s="19" t="inlineStr">
        <is>
          <t>Date d’arrêté</t>
        </is>
      </c>
      <c r="B2" s="20" t="n">
        <v>46272</v>
      </c>
      <c r="D2" s="21" t="inlineStr">
        <is>
          <t>Délais</t>
        </is>
      </c>
      <c r="E2" s="21" t="inlineStr">
        <is>
          <t>Éviter</t>
        </is>
      </c>
      <c r="F2" s="21" t="inlineStr">
        <is>
          <t>Ouvert</t>
        </is>
      </c>
      <c r="G2" s="21" t="n">
        <v>0</v>
      </c>
      <c r="H2" s="21" t="inlineStr">
        <is>
          <t>Faible</t>
        </is>
      </c>
      <c r="I2" s="21" t="inlineStr">
        <is>
          <t>À étudier</t>
        </is>
      </c>
      <c r="J2" s="21" t="inlineStr">
        <is>
          <t>À financer</t>
        </is>
      </c>
    </row>
    <row r="3">
      <c r="A3" s="22" t="n"/>
      <c r="D3" s="21" t="inlineStr">
        <is>
          <t>Coûts</t>
        </is>
      </c>
      <c r="E3" s="21" t="inlineStr">
        <is>
          <t>Réduire</t>
        </is>
      </c>
      <c r="F3" s="21" t="inlineStr">
        <is>
          <t>Sous surveillance</t>
        </is>
      </c>
      <c r="G3" s="21" t="n">
        <v>5</v>
      </c>
      <c r="H3" s="21" t="inlineStr">
        <is>
          <t>Modéré</t>
        </is>
      </c>
      <c r="I3" s="21" t="inlineStr">
        <is>
          <t>Planifiée</t>
        </is>
      </c>
      <c r="J3" s="21" t="inlineStr">
        <is>
          <t>Financée</t>
        </is>
      </c>
    </row>
    <row r="4">
      <c r="A4" s="22" t="n"/>
      <c r="D4" s="21" t="inlineStr">
        <is>
          <t>Approvisionnement</t>
        </is>
      </c>
      <c r="E4" s="21" t="inlineStr">
        <is>
          <t>Transférer</t>
        </is>
      </c>
      <c r="F4" s="21" t="inlineStr">
        <is>
          <t>Clos</t>
        </is>
      </c>
      <c r="G4" s="21" t="n">
        <v>10</v>
      </c>
      <c r="H4" s="21" t="inlineStr">
        <is>
          <t>Élevé</t>
        </is>
      </c>
      <c r="I4" s="21" t="inlineStr">
        <is>
          <t>En cours</t>
        </is>
      </c>
      <c r="J4" s="21" t="inlineStr">
        <is>
          <t>Différée</t>
        </is>
      </c>
    </row>
    <row r="5">
      <c r="A5" s="22" t="n"/>
      <c r="D5" s="21" t="inlineStr">
        <is>
          <t>Organisation</t>
        </is>
      </c>
      <c r="E5" s="21" t="inlineStr">
        <is>
          <t>Accepter</t>
        </is>
      </c>
      <c r="G5" s="21" t="n">
        <v>16</v>
      </c>
      <c r="H5" s="21" t="inlineStr">
        <is>
          <t>Critique</t>
        </is>
      </c>
      <c r="I5" s="21" t="inlineStr">
        <is>
          <t>Terminée</t>
        </is>
      </c>
      <c r="J5" s="21" t="inlineStr">
        <is>
          <t>Sans coût</t>
        </is>
      </c>
    </row>
    <row r="6">
      <c r="A6" s="22" t="n"/>
      <c r="D6" s="21" t="inlineStr">
        <is>
          <t>Qualité</t>
        </is>
      </c>
      <c r="I6" s="21" t="inlineStr">
        <is>
          <t>Abandonnée</t>
        </is>
      </c>
    </row>
    <row r="7">
      <c r="A7" s="22" t="n"/>
      <c r="D7" s="21" t="inlineStr">
        <is>
          <t>Sécurité opérationnelle</t>
        </is>
      </c>
    </row>
    <row r="8">
      <c r="A8" s="22" t="n"/>
      <c r="D8" s="21" t="inlineStr">
        <is>
          <t>Environnement</t>
        </is>
      </c>
    </row>
    <row r="9">
      <c r="A9" s="22" t="n"/>
      <c r="D9" s="21" t="inlineStr">
        <is>
          <t>Interfaces</t>
        </is>
      </c>
    </row>
    <row r="10"/>
    <row r="11"/>
    <row r="12" ht="42" customHeight="1">
      <c r="A12" s="23" t="inlineStr">
        <is>
          <t>Outil interne de pilotage – données fictives dans l’exemple</t>
        </is>
      </c>
    </row>
    <row r="13"/>
    <row r="14" ht="78" customHeight="1">
      <c r="A14" s="24" t="inlineStr">
        <is>
          <t>Usage limité au suivi de risques prospectifs. Ce classeur n’est ni un registre d’incidents, ni un DUERP, ni un PPSPS, ni un document officiel. Les seuils et hypothèses restent modifiables et ne constituent aucune garantie de conformité.</t>
        </is>
      </c>
    </row>
    <row r="15"/>
    <row r="16">
      <c r="A16" s="2" t="inlineStr">
        <is>
          <t>Contrôle conseillé</t>
        </is>
      </c>
    </row>
    <row r="17">
      <c r="A17" s="25" t="inlineStr">
        <is>
          <t>Maintenir les seuils de score en ordre croissant.</t>
        </is>
      </c>
    </row>
  </sheetData>
  <dataValidations count="2">
    <dataValidation sqref="B2" showErrorMessage="1" showInputMessage="1" allowBlank="0" errorTitle="Date non valide" error="Saisir une date comprise entre le 01/01/2020 et le 31/12/2100." promptTitle="Date d’arrêté" prompt="Date utilisée pour calculer les alertes." type="date" errorStyle="stop" operator="between">
      <formula1>DATE(2020,1,1)</formula1>
      <formula2>DATE(2100,12,31)</formula2>
    </dataValidation>
    <dataValidation sqref="G2:G5" showErrorMessage="1" showInputMessage="1" allowBlank="0" errorTitle="Seuil non valide" error="Saisir un nombre entier compris entre 0 et 25." type="whole" errorStyle="stop" operator="between">
      <formula1>0</formula1>
      <formula2>25</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U201"/>
  <sheetViews>
    <sheetView showGridLines="0" zoomScale="80" workbookViewId="0">
      <pane xSplit="3" ySplit="1" topLeftCell="D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17" customWidth="1" min="2" max="2"/>
    <col width="31" customWidth="1" min="3" max="3"/>
    <col width="23" customWidth="1" min="4" max="4"/>
    <col width="38" customWidth="1" min="5" max="5"/>
    <col width="36" customWidth="1" min="6" max="6"/>
    <col width="38" customWidth="1" min="7" max="7"/>
    <col width="13" customWidth="1" min="8" max="8"/>
    <col width="11" customWidth="1" min="9" max="9"/>
    <col width="12" customWidth="1" min="10" max="10"/>
    <col width="15" customWidth="1" min="11" max="11"/>
    <col width="15" customWidth="1" min="12" max="12"/>
    <col width="25" customWidth="1" min="13" max="13"/>
    <col width="19" customWidth="1" min="14" max="14"/>
    <col width="16" customWidth="1" min="15" max="15"/>
    <col width="16" customWidth="1" min="16" max="16"/>
    <col width="17" customWidth="1" min="17" max="17"/>
    <col width="16" customWidth="1" min="18" max="18"/>
    <col width="16" customWidth="1" min="19" max="19"/>
    <col width="17" customWidth="1" min="20" max="20"/>
    <col width="38" customWidth="1" min="21" max="21"/>
  </cols>
  <sheetData>
    <row r="1" ht="42" customHeight="1">
      <c r="A1" s="18" t="inlineStr">
        <is>
          <t>ID risque</t>
        </is>
      </c>
      <c r="B1" s="18" t="inlineStr">
        <is>
          <t>Date d’identification</t>
        </is>
      </c>
      <c r="C1" s="18" t="inlineStr">
        <is>
          <t>Lot ou zone</t>
        </is>
      </c>
      <c r="D1" s="18" t="inlineStr">
        <is>
          <t>Catégorie</t>
        </is>
      </c>
      <c r="E1" s="18" t="inlineStr">
        <is>
          <t>Risque</t>
        </is>
      </c>
      <c r="F1" s="18" t="inlineStr">
        <is>
          <t>Cause</t>
        </is>
      </c>
      <c r="G1" s="18" t="inlineStr">
        <is>
          <t>Conséquence</t>
        </is>
      </c>
      <c r="H1" s="18" t="inlineStr">
        <is>
          <t>Probabilité</t>
        </is>
      </c>
      <c r="I1" s="18" t="inlineStr">
        <is>
          <t>Impact</t>
        </is>
      </c>
      <c r="J1" s="18" t="inlineStr">
        <is>
          <t>Score brut</t>
        </is>
      </c>
      <c r="K1" s="18" t="inlineStr">
        <is>
          <t>Niveau brut</t>
        </is>
      </c>
      <c r="L1" s="18" t="inlineStr">
        <is>
          <t>Réponse</t>
        </is>
      </c>
      <c r="M1" s="18" t="inlineStr">
        <is>
          <t>Pilote (fonction)</t>
        </is>
      </c>
      <c r="N1" s="18" t="inlineStr">
        <is>
          <t>État</t>
        </is>
      </c>
      <c r="O1" s="18" t="inlineStr">
        <is>
          <t>Taux de maîtrise</t>
        </is>
      </c>
      <c r="P1" s="18" t="inlineStr">
        <is>
          <t>Score résiduel</t>
        </is>
      </c>
      <c r="Q1" s="18" t="inlineStr">
        <is>
          <t>Niveau résiduel</t>
        </is>
      </c>
      <c r="R1" s="18" t="inlineStr">
        <is>
          <t>Dernière revue</t>
        </is>
      </c>
      <c r="S1" s="18" t="inlineStr">
        <is>
          <t>Prochaine revue</t>
        </is>
      </c>
      <c r="T1" s="18" t="inlineStr">
        <is>
          <t>Alerte revue</t>
        </is>
      </c>
      <c r="U1" s="18" t="inlineStr">
        <is>
          <t>Commentaire</t>
        </is>
      </c>
    </row>
    <row r="2">
      <c r="A2" s="26" t="inlineStr">
        <is>
          <t>R-001</t>
        </is>
      </c>
      <c r="B2" s="27" t="n">
        <v>46254</v>
      </c>
      <c r="C2" s="21" t="inlineStr">
        <is>
          <t>Chantier Démo Horizon – Levage</t>
        </is>
      </c>
      <c r="D2" s="26" t="inlineStr">
        <is>
          <t>Délais</t>
        </is>
      </c>
      <c r="E2" s="21" t="inlineStr">
        <is>
          <t>Retard de mise à disposition de la grue</t>
        </is>
      </c>
      <c r="F2" s="21" t="inlineStr">
        <is>
          <t>Créneau fictif de montage susceptible d’être décalé</t>
        </is>
      </c>
      <c r="G2" s="21" t="inlineStr">
        <is>
          <t>Décalage possible des opérations de structure</t>
        </is>
      </c>
      <c r="H2" s="28" t="n">
        <v>4</v>
      </c>
      <c r="I2" s="28" t="n">
        <v>4</v>
      </c>
      <c r="J2" s="29">
        <f>IF(OR(H2="",I2=""),"",H2*I2)</f>
        <v/>
      </c>
      <c r="K2" s="30">
        <f>IF(J2="","",IFERROR(INDEX(Paramètres!$H$2:$H$5,MATCH(J2,Paramètres!$G$2:$G$5,1)),""))</f>
        <v/>
      </c>
      <c r="L2" s="26" t="inlineStr">
        <is>
          <t>Réduire</t>
        </is>
      </c>
      <c r="M2" s="21" t="inlineStr">
        <is>
          <t>Conducteur de travaux</t>
        </is>
      </c>
      <c r="N2" s="26" t="inlineStr">
        <is>
          <t>Ouvert</t>
        </is>
      </c>
      <c r="O2" s="31" t="n">
        <v>0.25</v>
      </c>
      <c r="P2" s="29">
        <f>IF(OR(J2="",O2=""),"",ROUND(J2*(1-O2),0))</f>
        <v/>
      </c>
      <c r="Q2" s="30">
        <f>IF(P2="","",IFERROR(INDEX(Paramètres!$H$2:$H$5,MATCH(P2,Paramètres!$G$2:$G$5,1)),""))</f>
        <v/>
      </c>
      <c r="R2" s="27" t="n">
        <v>46265</v>
      </c>
      <c r="S2" s="27" t="n">
        <v>46268</v>
      </c>
      <c r="T2" s="30">
        <f>IF(N2="Clos","",IF(S2="","À renseigner",IF(S2&lt;Paramètres!$B$2,"En retard",IF(S2&lt;=Paramètres!$B$2+7,"Sous 7 jours",""))))</f>
        <v/>
      </c>
      <c r="U2" s="21" t="inlineStr">
        <is>
          <t>Confirmation écrite du créneau encore attendue.</t>
        </is>
      </c>
    </row>
    <row r="3">
      <c r="A3" s="26" t="inlineStr">
        <is>
          <t>R-002</t>
        </is>
      </c>
      <c r="B3" s="27" t="n">
        <v>46258</v>
      </c>
      <c r="C3" s="21" t="inlineStr">
        <is>
          <t>Chantier Démo Horizon – Maçonnerie</t>
        </is>
      </c>
      <c r="D3" s="26" t="inlineStr">
        <is>
          <t>Approvisionnement</t>
        </is>
      </c>
      <c r="E3" s="21" t="inlineStr">
        <is>
          <t>Rupture temporaire de blocs</t>
        </is>
      </c>
      <c r="F3" s="21" t="inlineStr">
        <is>
          <t>Capacité fictive de production fournisseur réduite</t>
        </is>
      </c>
      <c r="G3" s="21" t="inlineStr">
        <is>
          <t>Ralentissement possible du montage des cloisons</t>
        </is>
      </c>
      <c r="H3" s="28" t="n">
        <v>3</v>
      </c>
      <c r="I3" s="28" t="n">
        <v>4</v>
      </c>
      <c r="J3" s="32">
        <f>IF(OR(H3="",I3=""),"",H3*I3)</f>
        <v/>
      </c>
      <c r="K3" s="33">
        <f>IF(J3="","",IFERROR(INDEX(Paramètres!$H$2:$H$5,MATCH(J3,Paramètres!$G$2:$G$5,1)),""))</f>
        <v/>
      </c>
      <c r="L3" s="26" t="inlineStr">
        <is>
          <t>Transférer</t>
        </is>
      </c>
      <c r="M3" s="21" t="inlineStr">
        <is>
          <t>Responsable approvisionnements</t>
        </is>
      </c>
      <c r="N3" s="26" t="inlineStr">
        <is>
          <t>Sous surveillance</t>
        </is>
      </c>
      <c r="O3" s="31" t="n">
        <v>0.33</v>
      </c>
      <c r="P3" s="32">
        <f>IF(OR(J3="",O3=""),"",ROUND(J3*(1-O3),0))</f>
        <v/>
      </c>
      <c r="Q3" s="33">
        <f>IF(P3="","",IFERROR(INDEX(Paramètres!$H$2:$H$5,MATCH(P3,Paramètres!$G$2:$G$5,1)),""))</f>
        <v/>
      </c>
      <c r="R3" s="27" t="n">
        <v>46267</v>
      </c>
      <c r="S3" s="27" t="n">
        <v>46275</v>
      </c>
      <c r="T3" s="33">
        <f>IF(N3="Clos","",IF(S3="","À renseigner",IF(S3&lt;Paramètres!$B$2,"En retard",IF(S3&lt;=Paramètres!$B$2+7,"Sous 7 jours",""))))</f>
        <v/>
      </c>
      <c r="U3" s="21" t="inlineStr">
        <is>
          <t>Une solution de substitution fictive est examinée.</t>
        </is>
      </c>
    </row>
    <row r="4">
      <c r="A4" s="26" t="inlineStr">
        <is>
          <t>R-003</t>
        </is>
      </c>
      <c r="B4" s="27" t="n">
        <v>46260</v>
      </c>
      <c r="C4" s="21" t="inlineStr">
        <is>
          <t>Chantier Démo Horizon – Façade</t>
        </is>
      </c>
      <c r="D4" s="26" t="inlineStr">
        <is>
          <t>Sécurité opérationnelle</t>
        </is>
      </c>
      <c r="E4" s="21" t="inlineStr">
        <is>
          <t>Coactivité dense en façade</t>
        </is>
      </c>
      <c r="F4" s="21" t="inlineStr">
        <is>
          <t>Superposition possible de plusieurs interventions</t>
        </is>
      </c>
      <c r="G4" s="21" t="inlineStr">
        <is>
          <t>Désorganisation et exposition opérationnelle accrues</t>
        </is>
      </c>
      <c r="H4" s="28" t="n">
        <v>4</v>
      </c>
      <c r="I4" s="28" t="n">
        <v>5</v>
      </c>
      <c r="J4" s="29">
        <f>IF(OR(H4="",I4=""),"",H4*I4)</f>
        <v/>
      </c>
      <c r="K4" s="30">
        <f>IF(J4="","",IFERROR(INDEX(Paramètres!$H$2:$H$5,MATCH(J4,Paramètres!$G$2:$G$5,1)),""))</f>
        <v/>
      </c>
      <c r="L4" s="26" t="inlineStr">
        <is>
          <t>Éviter</t>
        </is>
      </c>
      <c r="M4" s="21" t="inlineStr">
        <is>
          <t>Responsable travaux</t>
        </is>
      </c>
      <c r="N4" s="26" t="inlineStr">
        <is>
          <t>Ouvert</t>
        </is>
      </c>
      <c r="O4" s="31" t="n">
        <v>0.2</v>
      </c>
      <c r="P4" s="29">
        <f>IF(OR(J4="",O4=""),"",ROUND(J4*(1-O4),0))</f>
        <v/>
      </c>
      <c r="Q4" s="30">
        <f>IF(P4="","",IFERROR(INDEX(Paramètres!$H$2:$H$5,MATCH(P4,Paramètres!$G$2:$G$5,1)),""))</f>
        <v/>
      </c>
      <c r="R4" s="27" t="n">
        <v>46269</v>
      </c>
      <c r="S4" s="27" t="n">
        <v>46272</v>
      </c>
      <c r="T4" s="30">
        <f>IF(N4="Clos","",IF(S4="","À renseigner",IF(S4&lt;Paramètres!$B$2,"En retard",IF(S4&lt;=Paramètres!$B$2+7,"Sous 7 jours",""))))</f>
        <v/>
      </c>
      <c r="U4" s="21" t="inlineStr">
        <is>
          <t>Séquençage fictif à confirmer avant reprise.</t>
        </is>
      </c>
    </row>
    <row r="5">
      <c r="A5" s="26" t="inlineStr">
        <is>
          <t>R-004</t>
        </is>
      </c>
      <c r="B5" s="27" t="n">
        <v>46262</v>
      </c>
      <c r="C5" s="21" t="inlineStr">
        <is>
          <t>Chantier Démo Horizon – Synthèse</t>
        </is>
      </c>
      <c r="D5" s="26" t="inlineStr">
        <is>
          <t>Interfaces</t>
        </is>
      </c>
      <c r="E5" s="21" t="inlineStr">
        <is>
          <t>Plan d’exécution transmis tardivement</t>
        </is>
      </c>
      <c r="F5" s="21" t="inlineStr">
        <is>
          <t>Validation fictive d’interface encore incomplète</t>
        </is>
      </c>
      <c r="G5" s="21" t="inlineStr">
        <is>
          <t>Attente possible avant lancement d’une tâche</t>
        </is>
      </c>
      <c r="H5" s="28" t="n">
        <v>3</v>
      </c>
      <c r="I5" s="28" t="n">
        <v>3</v>
      </c>
      <c r="J5" s="32">
        <f>IF(OR(H5="",I5=""),"",H5*I5)</f>
        <v/>
      </c>
      <c r="K5" s="33">
        <f>IF(J5="","",IFERROR(INDEX(Paramètres!$H$2:$H$5,MATCH(J5,Paramètres!$G$2:$G$5,1)),""))</f>
        <v/>
      </c>
      <c r="L5" s="26" t="inlineStr">
        <is>
          <t>Réduire</t>
        </is>
      </c>
      <c r="M5" s="21" t="inlineStr">
        <is>
          <t>Pilote de synthèse</t>
        </is>
      </c>
      <c r="N5" s="26" t="inlineStr">
        <is>
          <t>Sous surveillance</t>
        </is>
      </c>
      <c r="O5" s="31" t="n">
        <v>0.1</v>
      </c>
      <c r="P5" s="32">
        <f>IF(OR(J5="",O5=""),"",ROUND(J5*(1-O5),0))</f>
        <v/>
      </c>
      <c r="Q5" s="33">
        <f>IF(P5="","",IFERROR(INDEX(Paramètres!$H$2:$H$5,MATCH(P5,Paramètres!$G$2:$G$5,1)),""))</f>
        <v/>
      </c>
      <c r="R5" s="27" t="n">
        <v>46268</v>
      </c>
      <c r="S5" s="27" t="n">
        <v>46283</v>
      </c>
      <c r="T5" s="33">
        <f>IF(N5="Clos","",IF(S5="","À renseigner",IF(S5&lt;Paramètres!$B$2,"En retard",IF(S5&lt;=Paramètres!$B$2+7,"Sous 7 jours",""))))</f>
        <v/>
      </c>
      <c r="U5" s="21" t="inlineStr">
        <is>
          <t>Revue documentaire fictive planifiée.</t>
        </is>
      </c>
    </row>
    <row r="6">
      <c r="A6" s="26" t="inlineStr">
        <is>
          <t>R-005</t>
        </is>
      </c>
      <c r="B6" s="27" t="n">
        <v>46244</v>
      </c>
      <c r="C6" s="21" t="inlineStr">
        <is>
          <t>Chantier Démo Horizon – Structure</t>
        </is>
      </c>
      <c r="D6" s="26" t="inlineStr">
        <is>
          <t>Qualité</t>
        </is>
      </c>
      <c r="E6" s="21" t="inlineStr">
        <is>
          <t>Reprise localisée de béton</t>
        </is>
      </c>
      <c r="F6" s="21" t="inlineStr">
        <is>
          <t>Aspect fictif susceptible de nécessiter une reprise</t>
        </is>
      </c>
      <c r="G6" s="21" t="inlineStr">
        <is>
          <t>Temps et coût de reprise possibles</t>
        </is>
      </c>
      <c r="H6" s="28" t="n">
        <v>2</v>
      </c>
      <c r="I6" s="28" t="n">
        <v>4</v>
      </c>
      <c r="J6" s="29">
        <f>IF(OR(H6="",I6=""),"",H6*I6)</f>
        <v/>
      </c>
      <c r="K6" s="30">
        <f>IF(J6="","",IFERROR(INDEX(Paramètres!$H$2:$H$5,MATCH(J6,Paramètres!$G$2:$G$5,1)),""))</f>
        <v/>
      </c>
      <c r="L6" s="26" t="inlineStr">
        <is>
          <t>Réduire</t>
        </is>
      </c>
      <c r="M6" s="21" t="inlineStr">
        <is>
          <t>Responsable qualité chantier</t>
        </is>
      </c>
      <c r="N6" s="26" t="inlineStr">
        <is>
          <t>Clos</t>
        </is>
      </c>
      <c r="O6" s="31" t="n">
        <v>0.75</v>
      </c>
      <c r="P6" s="29">
        <f>IF(OR(J6="",O6=""),"",ROUND(J6*(1-O6),0))</f>
        <v/>
      </c>
      <c r="Q6" s="30">
        <f>IF(P6="","",IFERROR(INDEX(Paramètres!$H$2:$H$5,MATCH(P6,Paramètres!$G$2:$G$5,1)),""))</f>
        <v/>
      </c>
      <c r="R6" s="27" t="n">
        <v>46266</v>
      </c>
      <c r="S6" s="27" t="n"/>
      <c r="T6" s="30">
        <f>IF(N6="Clos","",IF(S6="","À renseigner",IF(S6&lt;Paramètres!$B$2,"En retard",IF(S6&lt;=Paramètres!$B$2+7,"Sous 7 jours",""))))</f>
        <v/>
      </c>
      <c r="U6" s="21" t="inlineStr">
        <is>
          <t>Risque fictif clôturé après contrôle interne.</t>
        </is>
      </c>
    </row>
    <row r="7">
      <c r="A7" s="26" t="inlineStr">
        <is>
          <t>R-006</t>
        </is>
      </c>
      <c r="B7" s="27" t="n">
        <v>46264</v>
      </c>
      <c r="C7" s="21" t="inlineStr">
        <is>
          <t>Chantier Démo Horizon – Accès nord</t>
        </is>
      </c>
      <c r="D7" s="26" t="inlineStr">
        <is>
          <t>Organisation</t>
        </is>
      </c>
      <c r="E7" s="21" t="inlineStr">
        <is>
          <t>Accès de livraison temporairement réduit</t>
        </is>
      </c>
      <c r="F7" s="21" t="inlineStr">
        <is>
          <t>Occupation fictive d’une partie de la voie interne</t>
        </is>
      </c>
      <c r="G7" s="21" t="inlineStr">
        <is>
          <t>Files d’attente et décalages de livraison possibles</t>
        </is>
      </c>
      <c r="H7" s="28" t="n">
        <v>3</v>
      </c>
      <c r="I7" s="28" t="n">
        <v>4</v>
      </c>
      <c r="J7" s="32">
        <f>IF(OR(H7="",I7=""),"",H7*I7)</f>
        <v/>
      </c>
      <c r="K7" s="33">
        <f>IF(J7="","",IFERROR(INDEX(Paramètres!$H$2:$H$5,MATCH(J7,Paramètres!$G$2:$G$5,1)),""))</f>
        <v/>
      </c>
      <c r="L7" s="26" t="inlineStr">
        <is>
          <t>Réduire</t>
        </is>
      </c>
      <c r="M7" s="21" t="inlineStr">
        <is>
          <t>Responsable logistique chantier</t>
        </is>
      </c>
      <c r="N7" s="26" t="inlineStr">
        <is>
          <t>Ouvert</t>
        </is>
      </c>
      <c r="O7" s="31" t="n">
        <v>0.25</v>
      </c>
      <c r="P7" s="32">
        <f>IF(OR(J7="",O7=""),"",ROUND(J7*(1-O7),0))</f>
        <v/>
      </c>
      <c r="Q7" s="33">
        <f>IF(P7="","",IFERROR(INDEX(Paramètres!$H$2:$H$5,MATCH(P7,Paramètres!$G$2:$G$5,1)),""))</f>
        <v/>
      </c>
      <c r="R7" s="27" t="n">
        <v>46269</v>
      </c>
      <c r="S7" s="27" t="n">
        <v>46277</v>
      </c>
      <c r="T7" s="33">
        <f>IF(N7="Clos","",IF(S7="","À renseigner",IF(S7&lt;Paramètres!$B$2,"En retard",IF(S7&lt;=Paramètres!$B$2+7,"Sous 7 jours",""))))</f>
        <v/>
      </c>
      <c r="U7" s="21" t="inlineStr">
        <is>
          <t>Créneaux fictifs de livraison à réordonner.</t>
        </is>
      </c>
    </row>
    <row r="8">
      <c r="A8" s="26" t="inlineStr">
        <is>
          <t>R-007</t>
        </is>
      </c>
      <c r="B8" s="27" t="n">
        <v>46266</v>
      </c>
      <c r="C8" s="21" t="inlineStr">
        <is>
          <t>Chantier Démo Horizon – Terrassement</t>
        </is>
      </c>
      <c r="D8" s="26" t="inlineStr">
        <is>
          <t>Environnement</t>
        </is>
      </c>
      <c r="E8" s="21" t="inlineStr">
        <is>
          <t>Nuisance poussière accrue</t>
        </is>
      </c>
      <c r="F8" s="21" t="inlineStr">
        <is>
          <t>Période fictive sèche et circulation interne</t>
        </is>
      </c>
      <c r="G8" s="21" t="inlineStr">
        <is>
          <t>Gêne de voisinage et nettoyage supplémentaire possibles</t>
        </is>
      </c>
      <c r="H8" s="28" t="n">
        <v>1</v>
      </c>
      <c r="I8" s="28" t="n">
        <v>5</v>
      </c>
      <c r="J8" s="29">
        <f>IF(OR(H8="",I8=""),"",H8*I8)</f>
        <v/>
      </c>
      <c r="K8" s="30">
        <f>IF(J8="","",IFERROR(INDEX(Paramètres!$H$2:$H$5,MATCH(J8,Paramètres!$G$2:$G$5,1)),""))</f>
        <v/>
      </c>
      <c r="L8" s="26" t="inlineStr">
        <is>
          <t>Réduire</t>
        </is>
      </c>
      <c r="M8" s="21" t="inlineStr">
        <is>
          <t>Responsable environnement chantier</t>
        </is>
      </c>
      <c r="N8" s="26" t="inlineStr">
        <is>
          <t>Sous surveillance</t>
        </is>
      </c>
      <c r="O8" s="31" t="n">
        <v>0</v>
      </c>
      <c r="P8" s="29">
        <f>IF(OR(J8="",O8=""),"",ROUND(J8*(1-O8),0))</f>
        <v/>
      </c>
      <c r="Q8" s="30">
        <f>IF(P8="","",IFERROR(INDEX(Paramètres!$H$2:$H$5,MATCH(P8,Paramètres!$G$2:$G$5,1)),""))</f>
        <v/>
      </c>
      <c r="R8" s="27" t="n">
        <v>46266</v>
      </c>
      <c r="S8" s="27" t="n">
        <v>46266</v>
      </c>
      <c r="T8" s="30">
        <f>IF(N8="Clos","",IF(S8="","À renseigner",IF(S8&lt;Paramètres!$B$2,"En retard",IF(S8&lt;=Paramètres!$B$2+7,"Sous 7 jours",""))))</f>
        <v/>
      </c>
      <c r="U8" s="21" t="inlineStr">
        <is>
          <t>Moyens internes d’arrosage à réexaminer.</t>
        </is>
      </c>
    </row>
    <row r="9">
      <c r="A9" s="26" t="inlineStr">
        <is>
          <t>R-008</t>
        </is>
      </c>
      <c r="B9" s="27" t="n">
        <v>46267</v>
      </c>
      <c r="C9" s="21" t="inlineStr">
        <is>
          <t>Chantier Démo Horizon – Second œuvre</t>
        </is>
      </c>
      <c r="D9" s="26" t="inlineStr">
        <is>
          <t>Délais</t>
        </is>
      </c>
      <c r="E9" s="21" t="inlineStr">
        <is>
          <t>Indisponibilité possible d’une nacelle</t>
        </is>
      </c>
      <c r="F9" s="21" t="inlineStr">
        <is>
          <t>Réservation fictive concurrente chez le loueur</t>
        </is>
      </c>
      <c r="G9" s="21" t="inlineStr">
        <is>
          <t>Décalage possible des travaux en hauteur</t>
        </is>
      </c>
      <c r="H9" s="28" t="n">
        <v>4</v>
      </c>
      <c r="I9" s="28" t="n">
        <v>3</v>
      </c>
      <c r="J9" s="32">
        <f>IF(OR(H9="",I9=""),"",H9*I9)</f>
        <v/>
      </c>
      <c r="K9" s="33">
        <f>IF(J9="","",IFERROR(INDEX(Paramètres!$H$2:$H$5,MATCH(J9,Paramètres!$G$2:$G$5,1)),""))</f>
        <v/>
      </c>
      <c r="L9" s="26" t="inlineStr">
        <is>
          <t>Transférer</t>
        </is>
      </c>
      <c r="M9" s="21" t="inlineStr">
        <is>
          <t>Conducteur de travaux second œuvre</t>
        </is>
      </c>
      <c r="N9" s="26" t="inlineStr">
        <is>
          <t>Ouvert</t>
        </is>
      </c>
      <c r="O9" s="31" t="n">
        <v>0</v>
      </c>
      <c r="P9" s="32">
        <f>IF(OR(J9="",O9=""),"",ROUND(J9*(1-O9),0))</f>
        <v/>
      </c>
      <c r="Q9" s="33">
        <f>IF(P9="","",IFERROR(INDEX(Paramètres!$H$2:$H$5,MATCH(P9,Paramètres!$G$2:$G$5,1)),""))</f>
        <v/>
      </c>
      <c r="R9" s="27" t="n">
        <v>46267</v>
      </c>
      <c r="S9" s="27" t="n">
        <v>46271</v>
      </c>
      <c r="T9" s="33">
        <f>IF(N9="Clos","",IF(S9="","À renseigner",IF(S9&lt;Paramètres!$B$2,"En retard",IF(S9&lt;=Paramètres!$B$2+7,"Sous 7 jours",""))))</f>
        <v/>
      </c>
      <c r="U9" s="21" t="inlineStr">
        <is>
          <t>Disponibilité d’un matériel fictif alternatif à confirmer.</t>
        </is>
      </c>
    </row>
    <row r="10">
      <c r="A10" s="26" t="inlineStr">
        <is>
          <t>R-009</t>
        </is>
      </c>
      <c r="B10" s="27" t="n">
        <v>46268</v>
      </c>
      <c r="C10" s="21" t="inlineStr">
        <is>
          <t>Chantier Démo Horizon – Toiture</t>
        </is>
      </c>
      <c r="D10" s="26" t="inlineStr">
        <is>
          <t>Interfaces</t>
        </is>
      </c>
      <c r="E10" s="21" t="inlineStr">
        <is>
          <t>Interface étanchéité non stabilisée</t>
        </is>
      </c>
      <c r="F10" s="21" t="inlineStr">
        <is>
          <t>Ordre fictif d’intervention entre deux lots à préciser</t>
        </is>
      </c>
      <c r="G10" s="21" t="inlineStr">
        <is>
          <t>Reprise ou attente possible en toiture</t>
        </is>
      </c>
      <c r="H10" s="28" t="n">
        <v>2</v>
      </c>
      <c r="I10" s="28" t="n">
        <v>5</v>
      </c>
      <c r="J10" s="29">
        <f>IF(OR(H10="",I10=""),"",H10*I10)</f>
        <v/>
      </c>
      <c r="K10" s="30">
        <f>IF(J10="","",IFERROR(INDEX(Paramètres!$H$2:$H$5,MATCH(J10,Paramètres!$G$2:$G$5,1)),""))</f>
        <v/>
      </c>
      <c r="L10" s="26" t="inlineStr">
        <is>
          <t>Réduire</t>
        </is>
      </c>
      <c r="M10" s="21" t="inlineStr">
        <is>
          <t>Pilote des interfaces</t>
        </is>
      </c>
      <c r="N10" s="26" t="inlineStr">
        <is>
          <t>Sous surveillance</t>
        </is>
      </c>
      <c r="O10" s="31" t="n">
        <v>0</v>
      </c>
      <c r="P10" s="29">
        <f>IF(OR(J10="",O10=""),"",ROUND(J10*(1-O10),0))</f>
        <v/>
      </c>
      <c r="Q10" s="30">
        <f>IF(P10="","",IFERROR(INDEX(Paramètres!$H$2:$H$5,MATCH(P10,Paramètres!$G$2:$G$5,1)),""))</f>
        <v/>
      </c>
      <c r="R10" s="27" t="n">
        <v>46270</v>
      </c>
      <c r="S10" s="27" t="n">
        <v>46279</v>
      </c>
      <c r="T10" s="30">
        <f>IF(N10="Clos","",IF(S10="","À renseigner",IF(S10&lt;Paramètres!$B$2,"En retard",IF(S10&lt;=Paramètres!$B$2+7,"Sous 7 jours",""))))</f>
        <v/>
      </c>
      <c r="U10" s="21" t="inlineStr">
        <is>
          <t>Réunion fictive d’interface prévue.</t>
        </is>
      </c>
    </row>
    <row r="11">
      <c r="A11" s="26" t="inlineStr">
        <is>
          <t>R-010</t>
        </is>
      </c>
      <c r="B11" s="27" t="n">
        <v>46269</v>
      </c>
      <c r="C11" s="21" t="inlineStr">
        <is>
          <t>Chantier Démo Horizon – Achats</t>
        </is>
      </c>
      <c r="D11" s="26" t="inlineStr">
        <is>
          <t>Coûts</t>
        </is>
      </c>
      <c r="E11" s="21" t="inlineStr">
        <is>
          <t>Hausse fictive du prix d’un matériau</t>
        </is>
      </c>
      <c r="F11" s="21" t="inlineStr">
        <is>
          <t>Variation fictive annoncée avant commande</t>
        </is>
      </c>
      <c r="G11" s="21" t="inlineStr">
        <is>
          <t>Dépassement possible de l’enveloppe d’achat</t>
        </is>
      </c>
      <c r="H11" s="28" t="n">
        <v>5</v>
      </c>
      <c r="I11" s="28" t="n">
        <v>4</v>
      </c>
      <c r="J11" s="32">
        <f>IF(OR(H11="",I11=""),"",H11*I11)</f>
        <v/>
      </c>
      <c r="K11" s="33">
        <f>IF(J11="","",IFERROR(INDEX(Paramètres!$H$2:$H$5,MATCH(J11,Paramètres!$G$2:$G$5,1)),""))</f>
        <v/>
      </c>
      <c r="L11" s="26" t="inlineStr">
        <is>
          <t>Accepter</t>
        </is>
      </c>
      <c r="M11" s="21" t="inlineStr">
        <is>
          <t>Responsable achats chantier</t>
        </is>
      </c>
      <c r="N11" s="26" t="inlineStr">
        <is>
          <t>Ouvert</t>
        </is>
      </c>
      <c r="O11" s="31" t="n">
        <v>0.1</v>
      </c>
      <c r="P11" s="32">
        <f>IF(OR(J11="",O11=""),"",ROUND(J11*(1-O11),0))</f>
        <v/>
      </c>
      <c r="Q11" s="33">
        <f>IF(P11="","",IFERROR(INDEX(Paramètres!$H$2:$H$5,MATCH(P11,Paramètres!$G$2:$G$5,1)),""))</f>
        <v/>
      </c>
      <c r="R11" s="27" t="n">
        <v>46269</v>
      </c>
      <c r="S11" s="27" t="n">
        <v>46290</v>
      </c>
      <c r="T11" s="33">
        <f>IF(N11="Clos","",IF(S11="","À renseigner",IF(S11&lt;Paramètres!$B$2,"En retard",IF(S11&lt;=Paramètres!$B$2+7,"Sous 7 jours",""))))</f>
        <v/>
      </c>
      <c r="U11" s="21" t="inlineStr">
        <is>
          <t>Hypothèse fictive à arbitrer lors de la prochaine revue.</t>
        </is>
      </c>
    </row>
    <row r="12">
      <c r="A12" s="26" t="n"/>
      <c r="B12" s="27" t="n"/>
      <c r="C12" s="21" t="n"/>
      <c r="D12" s="26" t="n"/>
      <c r="E12" s="21" t="n"/>
      <c r="F12" s="21" t="n"/>
      <c r="G12" s="21" t="n"/>
      <c r="H12" s="28" t="n"/>
      <c r="I12" s="28" t="n"/>
      <c r="J12" s="29">
        <f>IF(OR(H12="",I12=""),"",H12*I12)</f>
        <v/>
      </c>
      <c r="K12" s="30">
        <f>IF(J12="","",IFERROR(INDEX(Paramètres!$H$2:$H$5,MATCH(J12,Paramètres!$G$2:$G$5,1)),""))</f>
        <v/>
      </c>
      <c r="L12" s="26" t="n"/>
      <c r="M12" s="21" t="n"/>
      <c r="N12" s="26" t="n"/>
      <c r="O12" s="31" t="n"/>
      <c r="P12" s="29">
        <f>IF(OR(J12="",O12=""),"",ROUND(J12*(1-O12),0))</f>
        <v/>
      </c>
      <c r="Q12" s="30">
        <f>IF(P12="","",IFERROR(INDEX(Paramètres!$H$2:$H$5,MATCH(P12,Paramètres!$G$2:$G$5,1)),""))</f>
        <v/>
      </c>
      <c r="R12" s="27" t="n"/>
      <c r="S12" s="27" t="n"/>
      <c r="T12" s="30">
        <f>IF(N12="Clos","",IF(S12="","À renseigner",IF(S12&lt;Paramètres!$B$2,"En retard",IF(S12&lt;=Paramètres!$B$2+7,"Sous 7 jours",""))))</f>
        <v/>
      </c>
      <c r="U12" s="21" t="n"/>
    </row>
    <row r="13">
      <c r="A13" s="26" t="n"/>
      <c r="B13" s="27" t="n"/>
      <c r="C13" s="21" t="n"/>
      <c r="D13" s="26" t="n"/>
      <c r="E13" s="21" t="n"/>
      <c r="F13" s="21" t="n"/>
      <c r="G13" s="21" t="n"/>
      <c r="H13" s="28" t="n"/>
      <c r="I13" s="28" t="n"/>
      <c r="J13" s="32">
        <f>IF(OR(H13="",I13=""),"",H13*I13)</f>
        <v/>
      </c>
      <c r="K13" s="33">
        <f>IF(J13="","",IFERROR(INDEX(Paramètres!$H$2:$H$5,MATCH(J13,Paramètres!$G$2:$G$5,1)),""))</f>
        <v/>
      </c>
      <c r="L13" s="26" t="n"/>
      <c r="M13" s="21" t="n"/>
      <c r="N13" s="26" t="n"/>
      <c r="O13" s="31" t="n"/>
      <c r="P13" s="32">
        <f>IF(OR(J13="",O13=""),"",ROUND(J13*(1-O13),0))</f>
        <v/>
      </c>
      <c r="Q13" s="33">
        <f>IF(P13="","",IFERROR(INDEX(Paramètres!$H$2:$H$5,MATCH(P13,Paramètres!$G$2:$G$5,1)),""))</f>
        <v/>
      </c>
      <c r="R13" s="27" t="n"/>
      <c r="S13" s="27" t="n"/>
      <c r="T13" s="33">
        <f>IF(N13="Clos","",IF(S13="","À renseigner",IF(S13&lt;Paramètres!$B$2,"En retard",IF(S13&lt;=Paramètres!$B$2+7,"Sous 7 jours",""))))</f>
        <v/>
      </c>
      <c r="U13" s="21" t="n"/>
    </row>
    <row r="14">
      <c r="A14" s="26" t="n"/>
      <c r="B14" s="27" t="n"/>
      <c r="C14" s="21" t="n"/>
      <c r="D14" s="26" t="n"/>
      <c r="E14" s="21" t="n"/>
      <c r="F14" s="21" t="n"/>
      <c r="G14" s="21" t="n"/>
      <c r="H14" s="28" t="n"/>
      <c r="I14" s="28" t="n"/>
      <c r="J14" s="29">
        <f>IF(OR(H14="",I14=""),"",H14*I14)</f>
        <v/>
      </c>
      <c r="K14" s="30">
        <f>IF(J14="","",IFERROR(INDEX(Paramètres!$H$2:$H$5,MATCH(J14,Paramètres!$G$2:$G$5,1)),""))</f>
        <v/>
      </c>
      <c r="L14" s="26" t="n"/>
      <c r="M14" s="21" t="n"/>
      <c r="N14" s="26" t="n"/>
      <c r="O14" s="31" t="n"/>
      <c r="P14" s="29">
        <f>IF(OR(J14="",O14=""),"",ROUND(J14*(1-O14),0))</f>
        <v/>
      </c>
      <c r="Q14" s="30">
        <f>IF(P14="","",IFERROR(INDEX(Paramètres!$H$2:$H$5,MATCH(P14,Paramètres!$G$2:$G$5,1)),""))</f>
        <v/>
      </c>
      <c r="R14" s="27" t="n"/>
      <c r="S14" s="27" t="n"/>
      <c r="T14" s="30">
        <f>IF(N14="Clos","",IF(S14="","À renseigner",IF(S14&lt;Paramètres!$B$2,"En retard",IF(S14&lt;=Paramètres!$B$2+7,"Sous 7 jours",""))))</f>
        <v/>
      </c>
      <c r="U14" s="21" t="n"/>
    </row>
    <row r="15">
      <c r="A15" s="26" t="n"/>
      <c r="B15" s="27" t="n"/>
      <c r="C15" s="21" t="n"/>
      <c r="D15" s="26" t="n"/>
      <c r="E15" s="21" t="n"/>
      <c r="F15" s="21" t="n"/>
      <c r="G15" s="21" t="n"/>
      <c r="H15" s="28" t="n"/>
      <c r="I15" s="28" t="n"/>
      <c r="J15" s="32">
        <f>IF(OR(H15="",I15=""),"",H15*I15)</f>
        <v/>
      </c>
      <c r="K15" s="33">
        <f>IF(J15="","",IFERROR(INDEX(Paramètres!$H$2:$H$5,MATCH(J15,Paramètres!$G$2:$G$5,1)),""))</f>
        <v/>
      </c>
      <c r="L15" s="26" t="n"/>
      <c r="M15" s="21" t="n"/>
      <c r="N15" s="26" t="n"/>
      <c r="O15" s="31" t="n"/>
      <c r="P15" s="32">
        <f>IF(OR(J15="",O15=""),"",ROUND(J15*(1-O15),0))</f>
        <v/>
      </c>
      <c r="Q15" s="33">
        <f>IF(P15="","",IFERROR(INDEX(Paramètres!$H$2:$H$5,MATCH(P15,Paramètres!$G$2:$G$5,1)),""))</f>
        <v/>
      </c>
      <c r="R15" s="27" t="n"/>
      <c r="S15" s="27" t="n"/>
      <c r="T15" s="33">
        <f>IF(N15="Clos","",IF(S15="","À renseigner",IF(S15&lt;Paramètres!$B$2,"En retard",IF(S15&lt;=Paramètres!$B$2+7,"Sous 7 jours",""))))</f>
        <v/>
      </c>
      <c r="U15" s="21" t="n"/>
    </row>
    <row r="16">
      <c r="A16" s="26" t="n"/>
      <c r="B16" s="27" t="n"/>
      <c r="C16" s="21" t="n"/>
      <c r="D16" s="26" t="n"/>
      <c r="E16" s="21" t="n"/>
      <c r="F16" s="21" t="n"/>
      <c r="G16" s="21" t="n"/>
      <c r="H16" s="28" t="n"/>
      <c r="I16" s="28" t="n"/>
      <c r="J16" s="29">
        <f>IF(OR(H16="",I16=""),"",H16*I16)</f>
        <v/>
      </c>
      <c r="K16" s="30">
        <f>IF(J16="","",IFERROR(INDEX(Paramètres!$H$2:$H$5,MATCH(J16,Paramètres!$G$2:$G$5,1)),""))</f>
        <v/>
      </c>
      <c r="L16" s="26" t="n"/>
      <c r="M16" s="21" t="n"/>
      <c r="N16" s="26" t="n"/>
      <c r="O16" s="31" t="n"/>
      <c r="P16" s="29">
        <f>IF(OR(J16="",O16=""),"",ROUND(J16*(1-O16),0))</f>
        <v/>
      </c>
      <c r="Q16" s="30">
        <f>IF(P16="","",IFERROR(INDEX(Paramètres!$H$2:$H$5,MATCH(P16,Paramètres!$G$2:$G$5,1)),""))</f>
        <v/>
      </c>
      <c r="R16" s="27" t="n"/>
      <c r="S16" s="27" t="n"/>
      <c r="T16" s="30">
        <f>IF(N16="Clos","",IF(S16="","À renseigner",IF(S16&lt;Paramètres!$B$2,"En retard",IF(S16&lt;=Paramètres!$B$2+7,"Sous 7 jours",""))))</f>
        <v/>
      </c>
      <c r="U16" s="21" t="n"/>
    </row>
    <row r="17">
      <c r="A17" s="26" t="n"/>
      <c r="B17" s="27" t="n"/>
      <c r="C17" s="21" t="n"/>
      <c r="D17" s="26" t="n"/>
      <c r="E17" s="21" t="n"/>
      <c r="F17" s="21" t="n"/>
      <c r="G17" s="21" t="n"/>
      <c r="H17" s="28" t="n"/>
      <c r="I17" s="28" t="n"/>
      <c r="J17" s="32">
        <f>IF(OR(H17="",I17=""),"",H17*I17)</f>
        <v/>
      </c>
      <c r="K17" s="33">
        <f>IF(J17="","",IFERROR(INDEX(Paramètres!$H$2:$H$5,MATCH(J17,Paramètres!$G$2:$G$5,1)),""))</f>
        <v/>
      </c>
      <c r="L17" s="26" t="n"/>
      <c r="M17" s="21" t="n"/>
      <c r="N17" s="26" t="n"/>
      <c r="O17" s="31" t="n"/>
      <c r="P17" s="32">
        <f>IF(OR(J17="",O17=""),"",ROUND(J17*(1-O17),0))</f>
        <v/>
      </c>
      <c r="Q17" s="33">
        <f>IF(P17="","",IFERROR(INDEX(Paramètres!$H$2:$H$5,MATCH(P17,Paramètres!$G$2:$G$5,1)),""))</f>
        <v/>
      </c>
      <c r="R17" s="27" t="n"/>
      <c r="S17" s="27" t="n"/>
      <c r="T17" s="33">
        <f>IF(N17="Clos","",IF(S17="","À renseigner",IF(S17&lt;Paramètres!$B$2,"En retard",IF(S17&lt;=Paramètres!$B$2+7,"Sous 7 jours",""))))</f>
        <v/>
      </c>
      <c r="U17" s="21" t="n"/>
    </row>
    <row r="18">
      <c r="A18" s="26" t="n"/>
      <c r="B18" s="27" t="n"/>
      <c r="C18" s="21" t="n"/>
      <c r="D18" s="26" t="n"/>
      <c r="E18" s="21" t="n"/>
      <c r="F18" s="21" t="n"/>
      <c r="G18" s="21" t="n"/>
      <c r="H18" s="28" t="n"/>
      <c r="I18" s="28" t="n"/>
      <c r="J18" s="29">
        <f>IF(OR(H18="",I18=""),"",H18*I18)</f>
        <v/>
      </c>
      <c r="K18" s="30">
        <f>IF(J18="","",IFERROR(INDEX(Paramètres!$H$2:$H$5,MATCH(J18,Paramètres!$G$2:$G$5,1)),""))</f>
        <v/>
      </c>
      <c r="L18" s="26" t="n"/>
      <c r="M18" s="21" t="n"/>
      <c r="N18" s="26" t="n"/>
      <c r="O18" s="31" t="n"/>
      <c r="P18" s="29">
        <f>IF(OR(J18="",O18=""),"",ROUND(J18*(1-O18),0))</f>
        <v/>
      </c>
      <c r="Q18" s="30">
        <f>IF(P18="","",IFERROR(INDEX(Paramètres!$H$2:$H$5,MATCH(P18,Paramètres!$G$2:$G$5,1)),""))</f>
        <v/>
      </c>
      <c r="R18" s="27" t="n"/>
      <c r="S18" s="27" t="n"/>
      <c r="T18" s="30">
        <f>IF(N18="Clos","",IF(S18="","À renseigner",IF(S18&lt;Paramètres!$B$2,"En retard",IF(S18&lt;=Paramètres!$B$2+7,"Sous 7 jours",""))))</f>
        <v/>
      </c>
      <c r="U18" s="21" t="n"/>
    </row>
    <row r="19">
      <c r="A19" s="26" t="n"/>
      <c r="B19" s="27" t="n"/>
      <c r="C19" s="21" t="n"/>
      <c r="D19" s="26" t="n"/>
      <c r="E19" s="21" t="n"/>
      <c r="F19" s="21" t="n"/>
      <c r="G19" s="21" t="n"/>
      <c r="H19" s="28" t="n"/>
      <c r="I19" s="28" t="n"/>
      <c r="J19" s="32">
        <f>IF(OR(H19="",I19=""),"",H19*I19)</f>
        <v/>
      </c>
      <c r="K19" s="33">
        <f>IF(J19="","",IFERROR(INDEX(Paramètres!$H$2:$H$5,MATCH(J19,Paramètres!$G$2:$G$5,1)),""))</f>
        <v/>
      </c>
      <c r="L19" s="26" t="n"/>
      <c r="M19" s="21" t="n"/>
      <c r="N19" s="26" t="n"/>
      <c r="O19" s="31" t="n"/>
      <c r="P19" s="32">
        <f>IF(OR(J19="",O19=""),"",ROUND(J19*(1-O19),0))</f>
        <v/>
      </c>
      <c r="Q19" s="33">
        <f>IF(P19="","",IFERROR(INDEX(Paramètres!$H$2:$H$5,MATCH(P19,Paramètres!$G$2:$G$5,1)),""))</f>
        <v/>
      </c>
      <c r="R19" s="27" t="n"/>
      <c r="S19" s="27" t="n"/>
      <c r="T19" s="33">
        <f>IF(N19="Clos","",IF(S19="","À renseigner",IF(S19&lt;Paramètres!$B$2,"En retard",IF(S19&lt;=Paramètres!$B$2+7,"Sous 7 jours",""))))</f>
        <v/>
      </c>
      <c r="U19" s="21" t="n"/>
    </row>
    <row r="20">
      <c r="A20" s="26" t="n"/>
      <c r="B20" s="27" t="n"/>
      <c r="C20" s="21" t="n"/>
      <c r="D20" s="26" t="n"/>
      <c r="E20" s="21" t="n"/>
      <c r="F20" s="21" t="n"/>
      <c r="G20" s="21" t="n"/>
      <c r="H20" s="28" t="n"/>
      <c r="I20" s="28" t="n"/>
      <c r="J20" s="29">
        <f>IF(OR(H20="",I20=""),"",H20*I20)</f>
        <v/>
      </c>
      <c r="K20" s="30">
        <f>IF(J20="","",IFERROR(INDEX(Paramètres!$H$2:$H$5,MATCH(J20,Paramètres!$G$2:$G$5,1)),""))</f>
        <v/>
      </c>
      <c r="L20" s="26" t="n"/>
      <c r="M20" s="21" t="n"/>
      <c r="N20" s="26" t="n"/>
      <c r="O20" s="31" t="n"/>
      <c r="P20" s="29">
        <f>IF(OR(J20="",O20=""),"",ROUND(J20*(1-O20),0))</f>
        <v/>
      </c>
      <c r="Q20" s="30">
        <f>IF(P20="","",IFERROR(INDEX(Paramètres!$H$2:$H$5,MATCH(P20,Paramètres!$G$2:$G$5,1)),""))</f>
        <v/>
      </c>
      <c r="R20" s="27" t="n"/>
      <c r="S20" s="27" t="n"/>
      <c r="T20" s="30">
        <f>IF(N20="Clos","",IF(S20="","À renseigner",IF(S20&lt;Paramètres!$B$2,"En retard",IF(S20&lt;=Paramètres!$B$2+7,"Sous 7 jours",""))))</f>
        <v/>
      </c>
      <c r="U20" s="21" t="n"/>
    </row>
    <row r="21">
      <c r="A21" s="26" t="n"/>
      <c r="B21" s="27" t="n"/>
      <c r="C21" s="21" t="n"/>
      <c r="D21" s="26" t="n"/>
      <c r="E21" s="21" t="n"/>
      <c r="F21" s="21" t="n"/>
      <c r="G21" s="21" t="n"/>
      <c r="H21" s="28" t="n"/>
      <c r="I21" s="28" t="n"/>
      <c r="J21" s="32">
        <f>IF(OR(H21="",I21=""),"",H21*I21)</f>
        <v/>
      </c>
      <c r="K21" s="33">
        <f>IF(J21="","",IFERROR(INDEX(Paramètres!$H$2:$H$5,MATCH(J21,Paramètres!$G$2:$G$5,1)),""))</f>
        <v/>
      </c>
      <c r="L21" s="26" t="n"/>
      <c r="M21" s="21" t="n"/>
      <c r="N21" s="26" t="n"/>
      <c r="O21" s="31" t="n"/>
      <c r="P21" s="32">
        <f>IF(OR(J21="",O21=""),"",ROUND(J21*(1-O21),0))</f>
        <v/>
      </c>
      <c r="Q21" s="33">
        <f>IF(P21="","",IFERROR(INDEX(Paramètres!$H$2:$H$5,MATCH(P21,Paramètres!$G$2:$G$5,1)),""))</f>
        <v/>
      </c>
      <c r="R21" s="27" t="n"/>
      <c r="S21" s="27" t="n"/>
      <c r="T21" s="33">
        <f>IF(N21="Clos","",IF(S21="","À renseigner",IF(S21&lt;Paramètres!$B$2,"En retard",IF(S21&lt;=Paramètres!$B$2+7,"Sous 7 jours",""))))</f>
        <v/>
      </c>
      <c r="U21" s="21" t="n"/>
    </row>
    <row r="22">
      <c r="A22" s="26" t="n"/>
      <c r="B22" s="27" t="n"/>
      <c r="C22" s="21" t="n"/>
      <c r="D22" s="26" t="n"/>
      <c r="E22" s="21" t="n"/>
      <c r="F22" s="21" t="n"/>
      <c r="G22" s="21" t="n"/>
      <c r="H22" s="28" t="n"/>
      <c r="I22" s="28" t="n"/>
      <c r="J22" s="29">
        <f>IF(OR(H22="",I22=""),"",H22*I22)</f>
        <v/>
      </c>
      <c r="K22" s="30">
        <f>IF(J22="","",IFERROR(INDEX(Paramètres!$H$2:$H$5,MATCH(J22,Paramètres!$G$2:$G$5,1)),""))</f>
        <v/>
      </c>
      <c r="L22" s="26" t="n"/>
      <c r="M22" s="21" t="n"/>
      <c r="N22" s="26" t="n"/>
      <c r="O22" s="31" t="n"/>
      <c r="P22" s="29">
        <f>IF(OR(J22="",O22=""),"",ROUND(J22*(1-O22),0))</f>
        <v/>
      </c>
      <c r="Q22" s="30">
        <f>IF(P22="","",IFERROR(INDEX(Paramètres!$H$2:$H$5,MATCH(P22,Paramètres!$G$2:$G$5,1)),""))</f>
        <v/>
      </c>
      <c r="R22" s="27" t="n"/>
      <c r="S22" s="27" t="n"/>
      <c r="T22" s="30">
        <f>IF(N22="Clos","",IF(S22="","À renseigner",IF(S22&lt;Paramètres!$B$2,"En retard",IF(S22&lt;=Paramètres!$B$2+7,"Sous 7 jours",""))))</f>
        <v/>
      </c>
      <c r="U22" s="21" t="n"/>
    </row>
    <row r="23">
      <c r="A23" s="26" t="n"/>
      <c r="B23" s="27" t="n"/>
      <c r="C23" s="21" t="n"/>
      <c r="D23" s="26" t="n"/>
      <c r="E23" s="21" t="n"/>
      <c r="F23" s="21" t="n"/>
      <c r="G23" s="21" t="n"/>
      <c r="H23" s="28" t="n"/>
      <c r="I23" s="28" t="n"/>
      <c r="J23" s="32">
        <f>IF(OR(H23="",I23=""),"",H23*I23)</f>
        <v/>
      </c>
      <c r="K23" s="33">
        <f>IF(J23="","",IFERROR(INDEX(Paramètres!$H$2:$H$5,MATCH(J23,Paramètres!$G$2:$G$5,1)),""))</f>
        <v/>
      </c>
      <c r="L23" s="26" t="n"/>
      <c r="M23" s="21" t="n"/>
      <c r="N23" s="26" t="n"/>
      <c r="O23" s="31" t="n"/>
      <c r="P23" s="32">
        <f>IF(OR(J23="",O23=""),"",ROUND(J23*(1-O23),0))</f>
        <v/>
      </c>
      <c r="Q23" s="33">
        <f>IF(P23="","",IFERROR(INDEX(Paramètres!$H$2:$H$5,MATCH(P23,Paramètres!$G$2:$G$5,1)),""))</f>
        <v/>
      </c>
      <c r="R23" s="27" t="n"/>
      <c r="S23" s="27" t="n"/>
      <c r="T23" s="33">
        <f>IF(N23="Clos","",IF(S23="","À renseigner",IF(S23&lt;Paramètres!$B$2,"En retard",IF(S23&lt;=Paramètres!$B$2+7,"Sous 7 jours",""))))</f>
        <v/>
      </c>
      <c r="U23" s="21" t="n"/>
    </row>
    <row r="24">
      <c r="A24" s="26" t="n"/>
      <c r="B24" s="27" t="n"/>
      <c r="C24" s="21" t="n"/>
      <c r="D24" s="26" t="n"/>
      <c r="E24" s="21" t="n"/>
      <c r="F24" s="21" t="n"/>
      <c r="G24" s="21" t="n"/>
      <c r="H24" s="28" t="n"/>
      <c r="I24" s="28" t="n"/>
      <c r="J24" s="29">
        <f>IF(OR(H24="",I24=""),"",H24*I24)</f>
        <v/>
      </c>
      <c r="K24" s="30">
        <f>IF(J24="","",IFERROR(INDEX(Paramètres!$H$2:$H$5,MATCH(J24,Paramètres!$G$2:$G$5,1)),""))</f>
        <v/>
      </c>
      <c r="L24" s="26" t="n"/>
      <c r="M24" s="21" t="n"/>
      <c r="N24" s="26" t="n"/>
      <c r="O24" s="31" t="n"/>
      <c r="P24" s="29">
        <f>IF(OR(J24="",O24=""),"",ROUND(J24*(1-O24),0))</f>
        <v/>
      </c>
      <c r="Q24" s="30">
        <f>IF(P24="","",IFERROR(INDEX(Paramètres!$H$2:$H$5,MATCH(P24,Paramètres!$G$2:$G$5,1)),""))</f>
        <v/>
      </c>
      <c r="R24" s="27" t="n"/>
      <c r="S24" s="27" t="n"/>
      <c r="T24" s="30">
        <f>IF(N24="Clos","",IF(S24="","À renseigner",IF(S24&lt;Paramètres!$B$2,"En retard",IF(S24&lt;=Paramètres!$B$2+7,"Sous 7 jours",""))))</f>
        <v/>
      </c>
      <c r="U24" s="21" t="n"/>
    </row>
    <row r="25">
      <c r="A25" s="26" t="n"/>
      <c r="B25" s="27" t="n"/>
      <c r="C25" s="21" t="n"/>
      <c r="D25" s="26" t="n"/>
      <c r="E25" s="21" t="n"/>
      <c r="F25" s="21" t="n"/>
      <c r="G25" s="21" t="n"/>
      <c r="H25" s="28" t="n"/>
      <c r="I25" s="28" t="n"/>
      <c r="J25" s="32">
        <f>IF(OR(H25="",I25=""),"",H25*I25)</f>
        <v/>
      </c>
      <c r="K25" s="33">
        <f>IF(J25="","",IFERROR(INDEX(Paramètres!$H$2:$H$5,MATCH(J25,Paramètres!$G$2:$G$5,1)),""))</f>
        <v/>
      </c>
      <c r="L25" s="26" t="n"/>
      <c r="M25" s="21" t="n"/>
      <c r="N25" s="26" t="n"/>
      <c r="O25" s="31" t="n"/>
      <c r="P25" s="32">
        <f>IF(OR(J25="",O25=""),"",ROUND(J25*(1-O25),0))</f>
        <v/>
      </c>
      <c r="Q25" s="33">
        <f>IF(P25="","",IFERROR(INDEX(Paramètres!$H$2:$H$5,MATCH(P25,Paramètres!$G$2:$G$5,1)),""))</f>
        <v/>
      </c>
      <c r="R25" s="27" t="n"/>
      <c r="S25" s="27" t="n"/>
      <c r="T25" s="33">
        <f>IF(N25="Clos","",IF(S25="","À renseigner",IF(S25&lt;Paramètres!$B$2,"En retard",IF(S25&lt;=Paramètres!$B$2+7,"Sous 7 jours",""))))</f>
        <v/>
      </c>
      <c r="U25" s="21" t="n"/>
    </row>
    <row r="26">
      <c r="A26" s="26" t="n"/>
      <c r="B26" s="27" t="n"/>
      <c r="C26" s="21" t="n"/>
      <c r="D26" s="26" t="n"/>
      <c r="E26" s="21" t="n"/>
      <c r="F26" s="21" t="n"/>
      <c r="G26" s="21" t="n"/>
      <c r="H26" s="28" t="n"/>
      <c r="I26" s="28" t="n"/>
      <c r="J26" s="29">
        <f>IF(OR(H26="",I26=""),"",H26*I26)</f>
        <v/>
      </c>
      <c r="K26" s="30">
        <f>IF(J26="","",IFERROR(INDEX(Paramètres!$H$2:$H$5,MATCH(J26,Paramètres!$G$2:$G$5,1)),""))</f>
        <v/>
      </c>
      <c r="L26" s="26" t="n"/>
      <c r="M26" s="21" t="n"/>
      <c r="N26" s="26" t="n"/>
      <c r="O26" s="31" t="n"/>
      <c r="P26" s="29">
        <f>IF(OR(J26="",O26=""),"",ROUND(J26*(1-O26),0))</f>
        <v/>
      </c>
      <c r="Q26" s="30">
        <f>IF(P26="","",IFERROR(INDEX(Paramètres!$H$2:$H$5,MATCH(P26,Paramètres!$G$2:$G$5,1)),""))</f>
        <v/>
      </c>
      <c r="R26" s="27" t="n"/>
      <c r="S26" s="27" t="n"/>
      <c r="T26" s="30">
        <f>IF(N26="Clos","",IF(S26="","À renseigner",IF(S26&lt;Paramètres!$B$2,"En retard",IF(S26&lt;=Paramètres!$B$2+7,"Sous 7 jours",""))))</f>
        <v/>
      </c>
      <c r="U26" s="21" t="n"/>
    </row>
    <row r="27">
      <c r="A27" s="26" t="n"/>
      <c r="B27" s="27" t="n"/>
      <c r="C27" s="21" t="n"/>
      <c r="D27" s="26" t="n"/>
      <c r="E27" s="21" t="n"/>
      <c r="F27" s="21" t="n"/>
      <c r="G27" s="21" t="n"/>
      <c r="H27" s="28" t="n"/>
      <c r="I27" s="28" t="n"/>
      <c r="J27" s="32">
        <f>IF(OR(H27="",I27=""),"",H27*I27)</f>
        <v/>
      </c>
      <c r="K27" s="33">
        <f>IF(J27="","",IFERROR(INDEX(Paramètres!$H$2:$H$5,MATCH(J27,Paramètres!$G$2:$G$5,1)),""))</f>
        <v/>
      </c>
      <c r="L27" s="26" t="n"/>
      <c r="M27" s="21" t="n"/>
      <c r="N27" s="26" t="n"/>
      <c r="O27" s="31" t="n"/>
      <c r="P27" s="32">
        <f>IF(OR(J27="",O27=""),"",ROUND(J27*(1-O27),0))</f>
        <v/>
      </c>
      <c r="Q27" s="33">
        <f>IF(P27="","",IFERROR(INDEX(Paramètres!$H$2:$H$5,MATCH(P27,Paramètres!$G$2:$G$5,1)),""))</f>
        <v/>
      </c>
      <c r="R27" s="27" t="n"/>
      <c r="S27" s="27" t="n"/>
      <c r="T27" s="33">
        <f>IF(N27="Clos","",IF(S27="","À renseigner",IF(S27&lt;Paramètres!$B$2,"En retard",IF(S27&lt;=Paramètres!$B$2+7,"Sous 7 jours",""))))</f>
        <v/>
      </c>
      <c r="U27" s="21" t="n"/>
    </row>
    <row r="28">
      <c r="A28" s="26" t="n"/>
      <c r="B28" s="27" t="n"/>
      <c r="C28" s="21" t="n"/>
      <c r="D28" s="26" t="n"/>
      <c r="E28" s="21" t="n"/>
      <c r="F28" s="21" t="n"/>
      <c r="G28" s="21" t="n"/>
      <c r="H28" s="28" t="n"/>
      <c r="I28" s="28" t="n"/>
      <c r="J28" s="29">
        <f>IF(OR(H28="",I28=""),"",H28*I28)</f>
        <v/>
      </c>
      <c r="K28" s="30">
        <f>IF(J28="","",IFERROR(INDEX(Paramètres!$H$2:$H$5,MATCH(J28,Paramètres!$G$2:$G$5,1)),""))</f>
        <v/>
      </c>
      <c r="L28" s="26" t="n"/>
      <c r="M28" s="21" t="n"/>
      <c r="N28" s="26" t="n"/>
      <c r="O28" s="31" t="n"/>
      <c r="P28" s="29">
        <f>IF(OR(J28="",O28=""),"",ROUND(J28*(1-O28),0))</f>
        <v/>
      </c>
      <c r="Q28" s="30">
        <f>IF(P28="","",IFERROR(INDEX(Paramètres!$H$2:$H$5,MATCH(P28,Paramètres!$G$2:$G$5,1)),""))</f>
        <v/>
      </c>
      <c r="R28" s="27" t="n"/>
      <c r="S28" s="27" t="n"/>
      <c r="T28" s="30">
        <f>IF(N28="Clos","",IF(S28="","À renseigner",IF(S28&lt;Paramètres!$B$2,"En retard",IF(S28&lt;=Paramètres!$B$2+7,"Sous 7 jours",""))))</f>
        <v/>
      </c>
      <c r="U28" s="21" t="n"/>
    </row>
    <row r="29">
      <c r="A29" s="26" t="n"/>
      <c r="B29" s="27" t="n"/>
      <c r="C29" s="21" t="n"/>
      <c r="D29" s="26" t="n"/>
      <c r="E29" s="21" t="n"/>
      <c r="F29" s="21" t="n"/>
      <c r="G29" s="21" t="n"/>
      <c r="H29" s="28" t="n"/>
      <c r="I29" s="28" t="n"/>
      <c r="J29" s="32">
        <f>IF(OR(H29="",I29=""),"",H29*I29)</f>
        <v/>
      </c>
      <c r="K29" s="33">
        <f>IF(J29="","",IFERROR(INDEX(Paramètres!$H$2:$H$5,MATCH(J29,Paramètres!$G$2:$G$5,1)),""))</f>
        <v/>
      </c>
      <c r="L29" s="26" t="n"/>
      <c r="M29" s="21" t="n"/>
      <c r="N29" s="26" t="n"/>
      <c r="O29" s="31" t="n"/>
      <c r="P29" s="32">
        <f>IF(OR(J29="",O29=""),"",ROUND(J29*(1-O29),0))</f>
        <v/>
      </c>
      <c r="Q29" s="33">
        <f>IF(P29="","",IFERROR(INDEX(Paramètres!$H$2:$H$5,MATCH(P29,Paramètres!$G$2:$G$5,1)),""))</f>
        <v/>
      </c>
      <c r="R29" s="27" t="n"/>
      <c r="S29" s="27" t="n"/>
      <c r="T29" s="33">
        <f>IF(N29="Clos","",IF(S29="","À renseigner",IF(S29&lt;Paramètres!$B$2,"En retard",IF(S29&lt;=Paramètres!$B$2+7,"Sous 7 jours",""))))</f>
        <v/>
      </c>
      <c r="U29" s="21" t="n"/>
    </row>
    <row r="30">
      <c r="A30" s="26" t="n"/>
      <c r="B30" s="27" t="n"/>
      <c r="C30" s="21" t="n"/>
      <c r="D30" s="26" t="n"/>
      <c r="E30" s="21" t="n"/>
      <c r="F30" s="21" t="n"/>
      <c r="G30" s="21" t="n"/>
      <c r="H30" s="28" t="n"/>
      <c r="I30" s="28" t="n"/>
      <c r="J30" s="29">
        <f>IF(OR(H30="",I30=""),"",H30*I30)</f>
        <v/>
      </c>
      <c r="K30" s="30">
        <f>IF(J30="","",IFERROR(INDEX(Paramètres!$H$2:$H$5,MATCH(J30,Paramètres!$G$2:$G$5,1)),""))</f>
        <v/>
      </c>
      <c r="L30" s="26" t="n"/>
      <c r="M30" s="21" t="n"/>
      <c r="N30" s="26" t="n"/>
      <c r="O30" s="31" t="n"/>
      <c r="P30" s="29">
        <f>IF(OR(J30="",O30=""),"",ROUND(J30*(1-O30),0))</f>
        <v/>
      </c>
      <c r="Q30" s="30">
        <f>IF(P30="","",IFERROR(INDEX(Paramètres!$H$2:$H$5,MATCH(P30,Paramètres!$G$2:$G$5,1)),""))</f>
        <v/>
      </c>
      <c r="R30" s="27" t="n"/>
      <c r="S30" s="27" t="n"/>
      <c r="T30" s="30">
        <f>IF(N30="Clos","",IF(S30="","À renseigner",IF(S30&lt;Paramètres!$B$2,"En retard",IF(S30&lt;=Paramètres!$B$2+7,"Sous 7 jours",""))))</f>
        <v/>
      </c>
      <c r="U30" s="21" t="n"/>
    </row>
    <row r="31">
      <c r="A31" s="26" t="n"/>
      <c r="B31" s="27" t="n"/>
      <c r="C31" s="21" t="n"/>
      <c r="D31" s="26" t="n"/>
      <c r="E31" s="21" t="n"/>
      <c r="F31" s="21" t="n"/>
      <c r="G31" s="21" t="n"/>
      <c r="H31" s="28" t="n"/>
      <c r="I31" s="28" t="n"/>
      <c r="J31" s="32">
        <f>IF(OR(H31="",I31=""),"",H31*I31)</f>
        <v/>
      </c>
      <c r="K31" s="33">
        <f>IF(J31="","",IFERROR(INDEX(Paramètres!$H$2:$H$5,MATCH(J31,Paramètres!$G$2:$G$5,1)),""))</f>
        <v/>
      </c>
      <c r="L31" s="26" t="n"/>
      <c r="M31" s="21" t="n"/>
      <c r="N31" s="26" t="n"/>
      <c r="O31" s="31" t="n"/>
      <c r="P31" s="32">
        <f>IF(OR(J31="",O31=""),"",ROUND(J31*(1-O31),0))</f>
        <v/>
      </c>
      <c r="Q31" s="33">
        <f>IF(P31="","",IFERROR(INDEX(Paramètres!$H$2:$H$5,MATCH(P31,Paramètres!$G$2:$G$5,1)),""))</f>
        <v/>
      </c>
      <c r="R31" s="27" t="n"/>
      <c r="S31" s="27" t="n"/>
      <c r="T31" s="33">
        <f>IF(N31="Clos","",IF(S31="","À renseigner",IF(S31&lt;Paramètres!$B$2,"En retard",IF(S31&lt;=Paramètres!$B$2+7,"Sous 7 jours",""))))</f>
        <v/>
      </c>
      <c r="U31" s="21" t="n"/>
    </row>
    <row r="32">
      <c r="A32" s="26" t="n"/>
      <c r="B32" s="27" t="n"/>
      <c r="C32" s="21" t="n"/>
      <c r="D32" s="26" t="n"/>
      <c r="E32" s="21" t="n"/>
      <c r="F32" s="21" t="n"/>
      <c r="G32" s="21" t="n"/>
      <c r="H32" s="28" t="n"/>
      <c r="I32" s="28" t="n"/>
      <c r="J32" s="29">
        <f>IF(OR(H32="",I32=""),"",H32*I32)</f>
        <v/>
      </c>
      <c r="K32" s="30">
        <f>IF(J32="","",IFERROR(INDEX(Paramètres!$H$2:$H$5,MATCH(J32,Paramètres!$G$2:$G$5,1)),""))</f>
        <v/>
      </c>
      <c r="L32" s="26" t="n"/>
      <c r="M32" s="21" t="n"/>
      <c r="N32" s="26" t="n"/>
      <c r="O32" s="31" t="n"/>
      <c r="P32" s="29">
        <f>IF(OR(J32="",O32=""),"",ROUND(J32*(1-O32),0))</f>
        <v/>
      </c>
      <c r="Q32" s="30">
        <f>IF(P32="","",IFERROR(INDEX(Paramètres!$H$2:$H$5,MATCH(P32,Paramètres!$G$2:$G$5,1)),""))</f>
        <v/>
      </c>
      <c r="R32" s="27" t="n"/>
      <c r="S32" s="27" t="n"/>
      <c r="T32" s="30">
        <f>IF(N32="Clos","",IF(S32="","À renseigner",IF(S32&lt;Paramètres!$B$2,"En retard",IF(S32&lt;=Paramètres!$B$2+7,"Sous 7 jours",""))))</f>
        <v/>
      </c>
      <c r="U32" s="21" t="n"/>
    </row>
    <row r="33">
      <c r="A33" s="26" t="n"/>
      <c r="B33" s="27" t="n"/>
      <c r="C33" s="21" t="n"/>
      <c r="D33" s="26" t="n"/>
      <c r="E33" s="21" t="n"/>
      <c r="F33" s="21" t="n"/>
      <c r="G33" s="21" t="n"/>
      <c r="H33" s="28" t="n"/>
      <c r="I33" s="28" t="n"/>
      <c r="J33" s="32">
        <f>IF(OR(H33="",I33=""),"",H33*I33)</f>
        <v/>
      </c>
      <c r="K33" s="33">
        <f>IF(J33="","",IFERROR(INDEX(Paramètres!$H$2:$H$5,MATCH(J33,Paramètres!$G$2:$G$5,1)),""))</f>
        <v/>
      </c>
      <c r="L33" s="26" t="n"/>
      <c r="M33" s="21" t="n"/>
      <c r="N33" s="26" t="n"/>
      <c r="O33" s="31" t="n"/>
      <c r="P33" s="32">
        <f>IF(OR(J33="",O33=""),"",ROUND(J33*(1-O33),0))</f>
        <v/>
      </c>
      <c r="Q33" s="33">
        <f>IF(P33="","",IFERROR(INDEX(Paramètres!$H$2:$H$5,MATCH(P33,Paramètres!$G$2:$G$5,1)),""))</f>
        <v/>
      </c>
      <c r="R33" s="27" t="n"/>
      <c r="S33" s="27" t="n"/>
      <c r="T33" s="33">
        <f>IF(N33="Clos","",IF(S33="","À renseigner",IF(S33&lt;Paramètres!$B$2,"En retard",IF(S33&lt;=Paramètres!$B$2+7,"Sous 7 jours",""))))</f>
        <v/>
      </c>
      <c r="U33" s="21" t="n"/>
    </row>
    <row r="34">
      <c r="A34" s="26" t="n"/>
      <c r="B34" s="27" t="n"/>
      <c r="C34" s="21" t="n"/>
      <c r="D34" s="26" t="n"/>
      <c r="E34" s="21" t="n"/>
      <c r="F34" s="21" t="n"/>
      <c r="G34" s="21" t="n"/>
      <c r="H34" s="28" t="n"/>
      <c r="I34" s="28" t="n"/>
      <c r="J34" s="29">
        <f>IF(OR(H34="",I34=""),"",H34*I34)</f>
        <v/>
      </c>
      <c r="K34" s="30">
        <f>IF(J34="","",IFERROR(INDEX(Paramètres!$H$2:$H$5,MATCH(J34,Paramètres!$G$2:$G$5,1)),""))</f>
        <v/>
      </c>
      <c r="L34" s="26" t="n"/>
      <c r="M34" s="21" t="n"/>
      <c r="N34" s="26" t="n"/>
      <c r="O34" s="31" t="n"/>
      <c r="P34" s="29">
        <f>IF(OR(J34="",O34=""),"",ROUND(J34*(1-O34),0))</f>
        <v/>
      </c>
      <c r="Q34" s="30">
        <f>IF(P34="","",IFERROR(INDEX(Paramètres!$H$2:$H$5,MATCH(P34,Paramètres!$G$2:$G$5,1)),""))</f>
        <v/>
      </c>
      <c r="R34" s="27" t="n"/>
      <c r="S34" s="27" t="n"/>
      <c r="T34" s="30">
        <f>IF(N34="Clos","",IF(S34="","À renseigner",IF(S34&lt;Paramètres!$B$2,"En retard",IF(S34&lt;=Paramètres!$B$2+7,"Sous 7 jours",""))))</f>
        <v/>
      </c>
      <c r="U34" s="21" t="n"/>
    </row>
    <row r="35">
      <c r="A35" s="26" t="n"/>
      <c r="B35" s="27" t="n"/>
      <c r="C35" s="21" t="n"/>
      <c r="D35" s="26" t="n"/>
      <c r="E35" s="21" t="n"/>
      <c r="F35" s="21" t="n"/>
      <c r="G35" s="21" t="n"/>
      <c r="H35" s="28" t="n"/>
      <c r="I35" s="28" t="n"/>
      <c r="J35" s="32">
        <f>IF(OR(H35="",I35=""),"",H35*I35)</f>
        <v/>
      </c>
      <c r="K35" s="33">
        <f>IF(J35="","",IFERROR(INDEX(Paramètres!$H$2:$H$5,MATCH(J35,Paramètres!$G$2:$G$5,1)),""))</f>
        <v/>
      </c>
      <c r="L35" s="26" t="n"/>
      <c r="M35" s="21" t="n"/>
      <c r="N35" s="26" t="n"/>
      <c r="O35" s="31" t="n"/>
      <c r="P35" s="32">
        <f>IF(OR(J35="",O35=""),"",ROUND(J35*(1-O35),0))</f>
        <v/>
      </c>
      <c r="Q35" s="33">
        <f>IF(P35="","",IFERROR(INDEX(Paramètres!$H$2:$H$5,MATCH(P35,Paramètres!$G$2:$G$5,1)),""))</f>
        <v/>
      </c>
      <c r="R35" s="27" t="n"/>
      <c r="S35" s="27" t="n"/>
      <c r="T35" s="33">
        <f>IF(N35="Clos","",IF(S35="","À renseigner",IF(S35&lt;Paramètres!$B$2,"En retard",IF(S35&lt;=Paramètres!$B$2+7,"Sous 7 jours",""))))</f>
        <v/>
      </c>
      <c r="U35" s="21" t="n"/>
    </row>
    <row r="36">
      <c r="A36" s="26" t="n"/>
      <c r="B36" s="27" t="n"/>
      <c r="C36" s="21" t="n"/>
      <c r="D36" s="26" t="n"/>
      <c r="E36" s="21" t="n"/>
      <c r="F36" s="21" t="n"/>
      <c r="G36" s="21" t="n"/>
      <c r="H36" s="28" t="n"/>
      <c r="I36" s="28" t="n"/>
      <c r="J36" s="29">
        <f>IF(OR(H36="",I36=""),"",H36*I36)</f>
        <v/>
      </c>
      <c r="K36" s="30">
        <f>IF(J36="","",IFERROR(INDEX(Paramètres!$H$2:$H$5,MATCH(J36,Paramètres!$G$2:$G$5,1)),""))</f>
        <v/>
      </c>
      <c r="L36" s="26" t="n"/>
      <c r="M36" s="21" t="n"/>
      <c r="N36" s="26" t="n"/>
      <c r="O36" s="31" t="n"/>
      <c r="P36" s="29">
        <f>IF(OR(J36="",O36=""),"",ROUND(J36*(1-O36),0))</f>
        <v/>
      </c>
      <c r="Q36" s="30">
        <f>IF(P36="","",IFERROR(INDEX(Paramètres!$H$2:$H$5,MATCH(P36,Paramètres!$G$2:$G$5,1)),""))</f>
        <v/>
      </c>
      <c r="R36" s="27" t="n"/>
      <c r="S36" s="27" t="n"/>
      <c r="T36" s="30">
        <f>IF(N36="Clos","",IF(S36="","À renseigner",IF(S36&lt;Paramètres!$B$2,"En retard",IF(S36&lt;=Paramètres!$B$2+7,"Sous 7 jours",""))))</f>
        <v/>
      </c>
      <c r="U36" s="21" t="n"/>
    </row>
    <row r="37">
      <c r="A37" s="26" t="n"/>
      <c r="B37" s="27" t="n"/>
      <c r="C37" s="21" t="n"/>
      <c r="D37" s="26" t="n"/>
      <c r="E37" s="21" t="n"/>
      <c r="F37" s="21" t="n"/>
      <c r="G37" s="21" t="n"/>
      <c r="H37" s="28" t="n"/>
      <c r="I37" s="28" t="n"/>
      <c r="J37" s="32">
        <f>IF(OR(H37="",I37=""),"",H37*I37)</f>
        <v/>
      </c>
      <c r="K37" s="33">
        <f>IF(J37="","",IFERROR(INDEX(Paramètres!$H$2:$H$5,MATCH(J37,Paramètres!$G$2:$G$5,1)),""))</f>
        <v/>
      </c>
      <c r="L37" s="26" t="n"/>
      <c r="M37" s="21" t="n"/>
      <c r="N37" s="26" t="n"/>
      <c r="O37" s="31" t="n"/>
      <c r="P37" s="32">
        <f>IF(OR(J37="",O37=""),"",ROUND(J37*(1-O37),0))</f>
        <v/>
      </c>
      <c r="Q37" s="33">
        <f>IF(P37="","",IFERROR(INDEX(Paramètres!$H$2:$H$5,MATCH(P37,Paramètres!$G$2:$G$5,1)),""))</f>
        <v/>
      </c>
      <c r="R37" s="27" t="n"/>
      <c r="S37" s="27" t="n"/>
      <c r="T37" s="33">
        <f>IF(N37="Clos","",IF(S37="","À renseigner",IF(S37&lt;Paramètres!$B$2,"En retard",IF(S37&lt;=Paramètres!$B$2+7,"Sous 7 jours",""))))</f>
        <v/>
      </c>
      <c r="U37" s="21" t="n"/>
    </row>
    <row r="38">
      <c r="A38" s="26" t="n"/>
      <c r="B38" s="27" t="n"/>
      <c r="C38" s="21" t="n"/>
      <c r="D38" s="26" t="n"/>
      <c r="E38" s="21" t="n"/>
      <c r="F38" s="21" t="n"/>
      <c r="G38" s="21" t="n"/>
      <c r="H38" s="28" t="n"/>
      <c r="I38" s="28" t="n"/>
      <c r="J38" s="29">
        <f>IF(OR(H38="",I38=""),"",H38*I38)</f>
        <v/>
      </c>
      <c r="K38" s="30">
        <f>IF(J38="","",IFERROR(INDEX(Paramètres!$H$2:$H$5,MATCH(J38,Paramètres!$G$2:$G$5,1)),""))</f>
        <v/>
      </c>
      <c r="L38" s="26" t="n"/>
      <c r="M38" s="21" t="n"/>
      <c r="N38" s="26" t="n"/>
      <c r="O38" s="31" t="n"/>
      <c r="P38" s="29">
        <f>IF(OR(J38="",O38=""),"",ROUND(J38*(1-O38),0))</f>
        <v/>
      </c>
      <c r="Q38" s="30">
        <f>IF(P38="","",IFERROR(INDEX(Paramètres!$H$2:$H$5,MATCH(P38,Paramètres!$G$2:$G$5,1)),""))</f>
        <v/>
      </c>
      <c r="R38" s="27" t="n"/>
      <c r="S38" s="27" t="n"/>
      <c r="T38" s="30">
        <f>IF(N38="Clos","",IF(S38="","À renseigner",IF(S38&lt;Paramètres!$B$2,"En retard",IF(S38&lt;=Paramètres!$B$2+7,"Sous 7 jours",""))))</f>
        <v/>
      </c>
      <c r="U38" s="21" t="n"/>
    </row>
    <row r="39">
      <c r="A39" s="26" t="n"/>
      <c r="B39" s="27" t="n"/>
      <c r="C39" s="21" t="n"/>
      <c r="D39" s="26" t="n"/>
      <c r="E39" s="21" t="n"/>
      <c r="F39" s="21" t="n"/>
      <c r="G39" s="21" t="n"/>
      <c r="H39" s="28" t="n"/>
      <c r="I39" s="28" t="n"/>
      <c r="J39" s="32">
        <f>IF(OR(H39="",I39=""),"",H39*I39)</f>
        <v/>
      </c>
      <c r="K39" s="33">
        <f>IF(J39="","",IFERROR(INDEX(Paramètres!$H$2:$H$5,MATCH(J39,Paramètres!$G$2:$G$5,1)),""))</f>
        <v/>
      </c>
      <c r="L39" s="26" t="n"/>
      <c r="M39" s="21" t="n"/>
      <c r="N39" s="26" t="n"/>
      <c r="O39" s="31" t="n"/>
      <c r="P39" s="32">
        <f>IF(OR(J39="",O39=""),"",ROUND(J39*(1-O39),0))</f>
        <v/>
      </c>
      <c r="Q39" s="33">
        <f>IF(P39="","",IFERROR(INDEX(Paramètres!$H$2:$H$5,MATCH(P39,Paramètres!$G$2:$G$5,1)),""))</f>
        <v/>
      </c>
      <c r="R39" s="27" t="n"/>
      <c r="S39" s="27" t="n"/>
      <c r="T39" s="33">
        <f>IF(N39="Clos","",IF(S39="","À renseigner",IF(S39&lt;Paramètres!$B$2,"En retard",IF(S39&lt;=Paramètres!$B$2+7,"Sous 7 jours",""))))</f>
        <v/>
      </c>
      <c r="U39" s="21" t="n"/>
    </row>
    <row r="40">
      <c r="A40" s="26" t="n"/>
      <c r="B40" s="27" t="n"/>
      <c r="C40" s="21" t="n"/>
      <c r="D40" s="26" t="n"/>
      <c r="E40" s="21" t="n"/>
      <c r="F40" s="21" t="n"/>
      <c r="G40" s="21" t="n"/>
      <c r="H40" s="28" t="n"/>
      <c r="I40" s="28" t="n"/>
      <c r="J40" s="29">
        <f>IF(OR(H40="",I40=""),"",H40*I40)</f>
        <v/>
      </c>
      <c r="K40" s="30">
        <f>IF(J40="","",IFERROR(INDEX(Paramètres!$H$2:$H$5,MATCH(J40,Paramètres!$G$2:$G$5,1)),""))</f>
        <v/>
      </c>
      <c r="L40" s="26" t="n"/>
      <c r="M40" s="21" t="n"/>
      <c r="N40" s="26" t="n"/>
      <c r="O40" s="31" t="n"/>
      <c r="P40" s="29">
        <f>IF(OR(J40="",O40=""),"",ROUND(J40*(1-O40),0))</f>
        <v/>
      </c>
      <c r="Q40" s="30">
        <f>IF(P40="","",IFERROR(INDEX(Paramètres!$H$2:$H$5,MATCH(P40,Paramètres!$G$2:$G$5,1)),""))</f>
        <v/>
      </c>
      <c r="R40" s="27" t="n"/>
      <c r="S40" s="27" t="n"/>
      <c r="T40" s="30">
        <f>IF(N40="Clos","",IF(S40="","À renseigner",IF(S40&lt;Paramètres!$B$2,"En retard",IF(S40&lt;=Paramètres!$B$2+7,"Sous 7 jours",""))))</f>
        <v/>
      </c>
      <c r="U40" s="21" t="n"/>
    </row>
    <row r="41">
      <c r="A41" s="26" t="n"/>
      <c r="B41" s="27" t="n"/>
      <c r="C41" s="21" t="n"/>
      <c r="D41" s="26" t="n"/>
      <c r="E41" s="21" t="n"/>
      <c r="F41" s="21" t="n"/>
      <c r="G41" s="21" t="n"/>
      <c r="H41" s="28" t="n"/>
      <c r="I41" s="28" t="n"/>
      <c r="J41" s="32">
        <f>IF(OR(H41="",I41=""),"",H41*I41)</f>
        <v/>
      </c>
      <c r="K41" s="33">
        <f>IF(J41="","",IFERROR(INDEX(Paramètres!$H$2:$H$5,MATCH(J41,Paramètres!$G$2:$G$5,1)),""))</f>
        <v/>
      </c>
      <c r="L41" s="26" t="n"/>
      <c r="M41" s="21" t="n"/>
      <c r="N41" s="26" t="n"/>
      <c r="O41" s="31" t="n"/>
      <c r="P41" s="32">
        <f>IF(OR(J41="",O41=""),"",ROUND(J41*(1-O41),0))</f>
        <v/>
      </c>
      <c r="Q41" s="33">
        <f>IF(P41="","",IFERROR(INDEX(Paramètres!$H$2:$H$5,MATCH(P41,Paramètres!$G$2:$G$5,1)),""))</f>
        <v/>
      </c>
      <c r="R41" s="27" t="n"/>
      <c r="S41" s="27" t="n"/>
      <c r="T41" s="33">
        <f>IF(N41="Clos","",IF(S41="","À renseigner",IF(S41&lt;Paramètres!$B$2,"En retard",IF(S41&lt;=Paramètres!$B$2+7,"Sous 7 jours",""))))</f>
        <v/>
      </c>
      <c r="U41" s="21" t="n"/>
    </row>
    <row r="42">
      <c r="A42" s="26" t="n"/>
      <c r="B42" s="27" t="n"/>
      <c r="C42" s="21" t="n"/>
      <c r="D42" s="26" t="n"/>
      <c r="E42" s="21" t="n"/>
      <c r="F42" s="21" t="n"/>
      <c r="G42" s="21" t="n"/>
      <c r="H42" s="28" t="n"/>
      <c r="I42" s="28" t="n"/>
      <c r="J42" s="29">
        <f>IF(OR(H42="",I42=""),"",H42*I42)</f>
        <v/>
      </c>
      <c r="K42" s="30">
        <f>IF(J42="","",IFERROR(INDEX(Paramètres!$H$2:$H$5,MATCH(J42,Paramètres!$G$2:$G$5,1)),""))</f>
        <v/>
      </c>
      <c r="L42" s="26" t="n"/>
      <c r="M42" s="21" t="n"/>
      <c r="N42" s="26" t="n"/>
      <c r="O42" s="31" t="n"/>
      <c r="P42" s="29">
        <f>IF(OR(J42="",O42=""),"",ROUND(J42*(1-O42),0))</f>
        <v/>
      </c>
      <c r="Q42" s="30">
        <f>IF(P42="","",IFERROR(INDEX(Paramètres!$H$2:$H$5,MATCH(P42,Paramètres!$G$2:$G$5,1)),""))</f>
        <v/>
      </c>
      <c r="R42" s="27" t="n"/>
      <c r="S42" s="27" t="n"/>
      <c r="T42" s="30">
        <f>IF(N42="Clos","",IF(S42="","À renseigner",IF(S42&lt;Paramètres!$B$2,"En retard",IF(S42&lt;=Paramètres!$B$2+7,"Sous 7 jours",""))))</f>
        <v/>
      </c>
      <c r="U42" s="21" t="n"/>
    </row>
    <row r="43">
      <c r="A43" s="26" t="n"/>
      <c r="B43" s="27" t="n"/>
      <c r="C43" s="21" t="n"/>
      <c r="D43" s="26" t="n"/>
      <c r="E43" s="21" t="n"/>
      <c r="F43" s="21" t="n"/>
      <c r="G43" s="21" t="n"/>
      <c r="H43" s="28" t="n"/>
      <c r="I43" s="28" t="n"/>
      <c r="J43" s="32">
        <f>IF(OR(H43="",I43=""),"",H43*I43)</f>
        <v/>
      </c>
      <c r="K43" s="33">
        <f>IF(J43="","",IFERROR(INDEX(Paramètres!$H$2:$H$5,MATCH(J43,Paramètres!$G$2:$G$5,1)),""))</f>
        <v/>
      </c>
      <c r="L43" s="26" t="n"/>
      <c r="M43" s="21" t="n"/>
      <c r="N43" s="26" t="n"/>
      <c r="O43" s="31" t="n"/>
      <c r="P43" s="32">
        <f>IF(OR(J43="",O43=""),"",ROUND(J43*(1-O43),0))</f>
        <v/>
      </c>
      <c r="Q43" s="33">
        <f>IF(P43="","",IFERROR(INDEX(Paramètres!$H$2:$H$5,MATCH(P43,Paramètres!$G$2:$G$5,1)),""))</f>
        <v/>
      </c>
      <c r="R43" s="27" t="n"/>
      <c r="S43" s="27" t="n"/>
      <c r="T43" s="33">
        <f>IF(N43="Clos","",IF(S43="","À renseigner",IF(S43&lt;Paramètres!$B$2,"En retard",IF(S43&lt;=Paramètres!$B$2+7,"Sous 7 jours",""))))</f>
        <v/>
      </c>
      <c r="U43" s="21" t="n"/>
    </row>
    <row r="44">
      <c r="A44" s="26" t="n"/>
      <c r="B44" s="27" t="n"/>
      <c r="C44" s="21" t="n"/>
      <c r="D44" s="26" t="n"/>
      <c r="E44" s="21" t="n"/>
      <c r="F44" s="21" t="n"/>
      <c r="G44" s="21" t="n"/>
      <c r="H44" s="28" t="n"/>
      <c r="I44" s="28" t="n"/>
      <c r="J44" s="29">
        <f>IF(OR(H44="",I44=""),"",H44*I44)</f>
        <v/>
      </c>
      <c r="K44" s="30">
        <f>IF(J44="","",IFERROR(INDEX(Paramètres!$H$2:$H$5,MATCH(J44,Paramètres!$G$2:$G$5,1)),""))</f>
        <v/>
      </c>
      <c r="L44" s="26" t="n"/>
      <c r="M44" s="21" t="n"/>
      <c r="N44" s="26" t="n"/>
      <c r="O44" s="31" t="n"/>
      <c r="P44" s="29">
        <f>IF(OR(J44="",O44=""),"",ROUND(J44*(1-O44),0))</f>
        <v/>
      </c>
      <c r="Q44" s="30">
        <f>IF(P44="","",IFERROR(INDEX(Paramètres!$H$2:$H$5,MATCH(P44,Paramètres!$G$2:$G$5,1)),""))</f>
        <v/>
      </c>
      <c r="R44" s="27" t="n"/>
      <c r="S44" s="27" t="n"/>
      <c r="T44" s="30">
        <f>IF(N44="Clos","",IF(S44="","À renseigner",IF(S44&lt;Paramètres!$B$2,"En retard",IF(S44&lt;=Paramètres!$B$2+7,"Sous 7 jours",""))))</f>
        <v/>
      </c>
      <c r="U44" s="21" t="n"/>
    </row>
    <row r="45">
      <c r="A45" s="26" t="n"/>
      <c r="B45" s="27" t="n"/>
      <c r="C45" s="21" t="n"/>
      <c r="D45" s="26" t="n"/>
      <c r="E45" s="21" t="n"/>
      <c r="F45" s="21" t="n"/>
      <c r="G45" s="21" t="n"/>
      <c r="H45" s="28" t="n"/>
      <c r="I45" s="28" t="n"/>
      <c r="J45" s="32">
        <f>IF(OR(H45="",I45=""),"",H45*I45)</f>
        <v/>
      </c>
      <c r="K45" s="33">
        <f>IF(J45="","",IFERROR(INDEX(Paramètres!$H$2:$H$5,MATCH(J45,Paramètres!$G$2:$G$5,1)),""))</f>
        <v/>
      </c>
      <c r="L45" s="26" t="n"/>
      <c r="M45" s="21" t="n"/>
      <c r="N45" s="26" t="n"/>
      <c r="O45" s="31" t="n"/>
      <c r="P45" s="32">
        <f>IF(OR(J45="",O45=""),"",ROUND(J45*(1-O45),0))</f>
        <v/>
      </c>
      <c r="Q45" s="33">
        <f>IF(P45="","",IFERROR(INDEX(Paramètres!$H$2:$H$5,MATCH(P45,Paramètres!$G$2:$G$5,1)),""))</f>
        <v/>
      </c>
      <c r="R45" s="27" t="n"/>
      <c r="S45" s="27" t="n"/>
      <c r="T45" s="33">
        <f>IF(N45="Clos","",IF(S45="","À renseigner",IF(S45&lt;Paramètres!$B$2,"En retard",IF(S45&lt;=Paramètres!$B$2+7,"Sous 7 jours",""))))</f>
        <v/>
      </c>
      <c r="U45" s="21" t="n"/>
    </row>
    <row r="46">
      <c r="A46" s="26" t="n"/>
      <c r="B46" s="27" t="n"/>
      <c r="C46" s="21" t="n"/>
      <c r="D46" s="26" t="n"/>
      <c r="E46" s="21" t="n"/>
      <c r="F46" s="21" t="n"/>
      <c r="G46" s="21" t="n"/>
      <c r="H46" s="28" t="n"/>
      <c r="I46" s="28" t="n"/>
      <c r="J46" s="29">
        <f>IF(OR(H46="",I46=""),"",H46*I46)</f>
        <v/>
      </c>
      <c r="K46" s="30">
        <f>IF(J46="","",IFERROR(INDEX(Paramètres!$H$2:$H$5,MATCH(J46,Paramètres!$G$2:$G$5,1)),""))</f>
        <v/>
      </c>
      <c r="L46" s="26" t="n"/>
      <c r="M46" s="21" t="n"/>
      <c r="N46" s="26" t="n"/>
      <c r="O46" s="31" t="n"/>
      <c r="P46" s="29">
        <f>IF(OR(J46="",O46=""),"",ROUND(J46*(1-O46),0))</f>
        <v/>
      </c>
      <c r="Q46" s="30">
        <f>IF(P46="","",IFERROR(INDEX(Paramètres!$H$2:$H$5,MATCH(P46,Paramètres!$G$2:$G$5,1)),""))</f>
        <v/>
      </c>
      <c r="R46" s="27" t="n"/>
      <c r="S46" s="27" t="n"/>
      <c r="T46" s="30">
        <f>IF(N46="Clos","",IF(S46="","À renseigner",IF(S46&lt;Paramètres!$B$2,"En retard",IF(S46&lt;=Paramètres!$B$2+7,"Sous 7 jours",""))))</f>
        <v/>
      </c>
      <c r="U46" s="21" t="n"/>
    </row>
    <row r="47">
      <c r="A47" s="26" t="n"/>
      <c r="B47" s="27" t="n"/>
      <c r="C47" s="21" t="n"/>
      <c r="D47" s="26" t="n"/>
      <c r="E47" s="21" t="n"/>
      <c r="F47" s="21" t="n"/>
      <c r="G47" s="21" t="n"/>
      <c r="H47" s="28" t="n"/>
      <c r="I47" s="28" t="n"/>
      <c r="J47" s="32">
        <f>IF(OR(H47="",I47=""),"",H47*I47)</f>
        <v/>
      </c>
      <c r="K47" s="33">
        <f>IF(J47="","",IFERROR(INDEX(Paramètres!$H$2:$H$5,MATCH(J47,Paramètres!$G$2:$G$5,1)),""))</f>
        <v/>
      </c>
      <c r="L47" s="26" t="n"/>
      <c r="M47" s="21" t="n"/>
      <c r="N47" s="26" t="n"/>
      <c r="O47" s="31" t="n"/>
      <c r="P47" s="32">
        <f>IF(OR(J47="",O47=""),"",ROUND(J47*(1-O47),0))</f>
        <v/>
      </c>
      <c r="Q47" s="33">
        <f>IF(P47="","",IFERROR(INDEX(Paramètres!$H$2:$H$5,MATCH(P47,Paramètres!$G$2:$G$5,1)),""))</f>
        <v/>
      </c>
      <c r="R47" s="27" t="n"/>
      <c r="S47" s="27" t="n"/>
      <c r="T47" s="33">
        <f>IF(N47="Clos","",IF(S47="","À renseigner",IF(S47&lt;Paramètres!$B$2,"En retard",IF(S47&lt;=Paramètres!$B$2+7,"Sous 7 jours",""))))</f>
        <v/>
      </c>
      <c r="U47" s="21" t="n"/>
    </row>
    <row r="48">
      <c r="A48" s="26" t="n"/>
      <c r="B48" s="27" t="n"/>
      <c r="C48" s="21" t="n"/>
      <c r="D48" s="26" t="n"/>
      <c r="E48" s="21" t="n"/>
      <c r="F48" s="21" t="n"/>
      <c r="G48" s="21" t="n"/>
      <c r="H48" s="28" t="n"/>
      <c r="I48" s="28" t="n"/>
      <c r="J48" s="29">
        <f>IF(OR(H48="",I48=""),"",H48*I48)</f>
        <v/>
      </c>
      <c r="K48" s="30">
        <f>IF(J48="","",IFERROR(INDEX(Paramètres!$H$2:$H$5,MATCH(J48,Paramètres!$G$2:$G$5,1)),""))</f>
        <v/>
      </c>
      <c r="L48" s="26" t="n"/>
      <c r="M48" s="21" t="n"/>
      <c r="N48" s="26" t="n"/>
      <c r="O48" s="31" t="n"/>
      <c r="P48" s="29">
        <f>IF(OR(J48="",O48=""),"",ROUND(J48*(1-O48),0))</f>
        <v/>
      </c>
      <c r="Q48" s="30">
        <f>IF(P48="","",IFERROR(INDEX(Paramètres!$H$2:$H$5,MATCH(P48,Paramètres!$G$2:$G$5,1)),""))</f>
        <v/>
      </c>
      <c r="R48" s="27" t="n"/>
      <c r="S48" s="27" t="n"/>
      <c r="T48" s="30">
        <f>IF(N48="Clos","",IF(S48="","À renseigner",IF(S48&lt;Paramètres!$B$2,"En retard",IF(S48&lt;=Paramètres!$B$2+7,"Sous 7 jours",""))))</f>
        <v/>
      </c>
      <c r="U48" s="21" t="n"/>
    </row>
    <row r="49">
      <c r="A49" s="26" t="n"/>
      <c r="B49" s="27" t="n"/>
      <c r="C49" s="21" t="n"/>
      <c r="D49" s="26" t="n"/>
      <c r="E49" s="21" t="n"/>
      <c r="F49" s="21" t="n"/>
      <c r="G49" s="21" t="n"/>
      <c r="H49" s="28" t="n"/>
      <c r="I49" s="28" t="n"/>
      <c r="J49" s="32">
        <f>IF(OR(H49="",I49=""),"",H49*I49)</f>
        <v/>
      </c>
      <c r="K49" s="33">
        <f>IF(J49="","",IFERROR(INDEX(Paramètres!$H$2:$H$5,MATCH(J49,Paramètres!$G$2:$G$5,1)),""))</f>
        <v/>
      </c>
      <c r="L49" s="26" t="n"/>
      <c r="M49" s="21" t="n"/>
      <c r="N49" s="26" t="n"/>
      <c r="O49" s="31" t="n"/>
      <c r="P49" s="32">
        <f>IF(OR(J49="",O49=""),"",ROUND(J49*(1-O49),0))</f>
        <v/>
      </c>
      <c r="Q49" s="33">
        <f>IF(P49="","",IFERROR(INDEX(Paramètres!$H$2:$H$5,MATCH(P49,Paramètres!$G$2:$G$5,1)),""))</f>
        <v/>
      </c>
      <c r="R49" s="27" t="n"/>
      <c r="S49" s="27" t="n"/>
      <c r="T49" s="33">
        <f>IF(N49="Clos","",IF(S49="","À renseigner",IF(S49&lt;Paramètres!$B$2,"En retard",IF(S49&lt;=Paramètres!$B$2+7,"Sous 7 jours",""))))</f>
        <v/>
      </c>
      <c r="U49" s="21" t="n"/>
    </row>
    <row r="50">
      <c r="A50" s="26" t="n"/>
      <c r="B50" s="27" t="n"/>
      <c r="C50" s="21" t="n"/>
      <c r="D50" s="26" t="n"/>
      <c r="E50" s="21" t="n"/>
      <c r="F50" s="21" t="n"/>
      <c r="G50" s="21" t="n"/>
      <c r="H50" s="28" t="n"/>
      <c r="I50" s="28" t="n"/>
      <c r="J50" s="29">
        <f>IF(OR(H50="",I50=""),"",H50*I50)</f>
        <v/>
      </c>
      <c r="K50" s="30">
        <f>IF(J50="","",IFERROR(INDEX(Paramètres!$H$2:$H$5,MATCH(J50,Paramètres!$G$2:$G$5,1)),""))</f>
        <v/>
      </c>
      <c r="L50" s="26" t="n"/>
      <c r="M50" s="21" t="n"/>
      <c r="N50" s="26" t="n"/>
      <c r="O50" s="31" t="n"/>
      <c r="P50" s="29">
        <f>IF(OR(J50="",O50=""),"",ROUND(J50*(1-O50),0))</f>
        <v/>
      </c>
      <c r="Q50" s="30">
        <f>IF(P50="","",IFERROR(INDEX(Paramètres!$H$2:$H$5,MATCH(P50,Paramètres!$G$2:$G$5,1)),""))</f>
        <v/>
      </c>
      <c r="R50" s="27" t="n"/>
      <c r="S50" s="27" t="n"/>
      <c r="T50" s="30">
        <f>IF(N50="Clos","",IF(S50="","À renseigner",IF(S50&lt;Paramètres!$B$2,"En retard",IF(S50&lt;=Paramètres!$B$2+7,"Sous 7 jours",""))))</f>
        <v/>
      </c>
      <c r="U50" s="21" t="n"/>
    </row>
    <row r="51">
      <c r="A51" s="26" t="n"/>
      <c r="B51" s="27" t="n"/>
      <c r="C51" s="21" t="n"/>
      <c r="D51" s="26" t="n"/>
      <c r="E51" s="21" t="n"/>
      <c r="F51" s="21" t="n"/>
      <c r="G51" s="21" t="n"/>
      <c r="H51" s="28" t="n"/>
      <c r="I51" s="28" t="n"/>
      <c r="J51" s="32">
        <f>IF(OR(H51="",I51=""),"",H51*I51)</f>
        <v/>
      </c>
      <c r="K51" s="33">
        <f>IF(J51="","",IFERROR(INDEX(Paramètres!$H$2:$H$5,MATCH(J51,Paramètres!$G$2:$G$5,1)),""))</f>
        <v/>
      </c>
      <c r="L51" s="26" t="n"/>
      <c r="M51" s="21" t="n"/>
      <c r="N51" s="26" t="n"/>
      <c r="O51" s="31" t="n"/>
      <c r="P51" s="32">
        <f>IF(OR(J51="",O51=""),"",ROUND(J51*(1-O51),0))</f>
        <v/>
      </c>
      <c r="Q51" s="33">
        <f>IF(P51="","",IFERROR(INDEX(Paramètres!$H$2:$H$5,MATCH(P51,Paramètres!$G$2:$G$5,1)),""))</f>
        <v/>
      </c>
      <c r="R51" s="27" t="n"/>
      <c r="S51" s="27" t="n"/>
      <c r="T51" s="33">
        <f>IF(N51="Clos","",IF(S51="","À renseigner",IF(S51&lt;Paramètres!$B$2,"En retard",IF(S51&lt;=Paramètres!$B$2+7,"Sous 7 jours",""))))</f>
        <v/>
      </c>
      <c r="U51" s="21" t="n"/>
    </row>
    <row r="52">
      <c r="A52" s="26" t="n"/>
      <c r="B52" s="27" t="n"/>
      <c r="C52" s="21" t="n"/>
      <c r="D52" s="26" t="n"/>
      <c r="E52" s="21" t="n"/>
      <c r="F52" s="21" t="n"/>
      <c r="G52" s="21" t="n"/>
      <c r="H52" s="28" t="n"/>
      <c r="I52" s="28" t="n"/>
      <c r="J52" s="29">
        <f>IF(OR(H52="",I52=""),"",H52*I52)</f>
        <v/>
      </c>
      <c r="K52" s="30">
        <f>IF(J52="","",IFERROR(INDEX(Paramètres!$H$2:$H$5,MATCH(J52,Paramètres!$G$2:$G$5,1)),""))</f>
        <v/>
      </c>
      <c r="L52" s="26" t="n"/>
      <c r="M52" s="21" t="n"/>
      <c r="N52" s="26" t="n"/>
      <c r="O52" s="31" t="n"/>
      <c r="P52" s="29">
        <f>IF(OR(J52="",O52=""),"",ROUND(J52*(1-O52),0))</f>
        <v/>
      </c>
      <c r="Q52" s="30">
        <f>IF(P52="","",IFERROR(INDEX(Paramètres!$H$2:$H$5,MATCH(P52,Paramètres!$G$2:$G$5,1)),""))</f>
        <v/>
      </c>
      <c r="R52" s="27" t="n"/>
      <c r="S52" s="27" t="n"/>
      <c r="T52" s="30">
        <f>IF(N52="Clos","",IF(S52="","À renseigner",IF(S52&lt;Paramètres!$B$2,"En retard",IF(S52&lt;=Paramètres!$B$2+7,"Sous 7 jours",""))))</f>
        <v/>
      </c>
      <c r="U52" s="21" t="n"/>
    </row>
    <row r="53">
      <c r="A53" s="26" t="n"/>
      <c r="B53" s="27" t="n"/>
      <c r="C53" s="21" t="n"/>
      <c r="D53" s="26" t="n"/>
      <c r="E53" s="21" t="n"/>
      <c r="F53" s="21" t="n"/>
      <c r="G53" s="21" t="n"/>
      <c r="H53" s="28" t="n"/>
      <c r="I53" s="28" t="n"/>
      <c r="J53" s="32">
        <f>IF(OR(H53="",I53=""),"",H53*I53)</f>
        <v/>
      </c>
      <c r="K53" s="33">
        <f>IF(J53="","",IFERROR(INDEX(Paramètres!$H$2:$H$5,MATCH(J53,Paramètres!$G$2:$G$5,1)),""))</f>
        <v/>
      </c>
      <c r="L53" s="26" t="n"/>
      <c r="M53" s="21" t="n"/>
      <c r="N53" s="26" t="n"/>
      <c r="O53" s="31" t="n"/>
      <c r="P53" s="32">
        <f>IF(OR(J53="",O53=""),"",ROUND(J53*(1-O53),0))</f>
        <v/>
      </c>
      <c r="Q53" s="33">
        <f>IF(P53="","",IFERROR(INDEX(Paramètres!$H$2:$H$5,MATCH(P53,Paramètres!$G$2:$G$5,1)),""))</f>
        <v/>
      </c>
      <c r="R53" s="27" t="n"/>
      <c r="S53" s="27" t="n"/>
      <c r="T53" s="33">
        <f>IF(N53="Clos","",IF(S53="","À renseigner",IF(S53&lt;Paramètres!$B$2,"En retard",IF(S53&lt;=Paramètres!$B$2+7,"Sous 7 jours",""))))</f>
        <v/>
      </c>
      <c r="U53" s="21" t="n"/>
    </row>
    <row r="54">
      <c r="A54" s="26" t="n"/>
      <c r="B54" s="27" t="n"/>
      <c r="C54" s="21" t="n"/>
      <c r="D54" s="26" t="n"/>
      <c r="E54" s="21" t="n"/>
      <c r="F54" s="21" t="n"/>
      <c r="G54" s="21" t="n"/>
      <c r="H54" s="28" t="n"/>
      <c r="I54" s="28" t="n"/>
      <c r="J54" s="29">
        <f>IF(OR(H54="",I54=""),"",H54*I54)</f>
        <v/>
      </c>
      <c r="K54" s="30">
        <f>IF(J54="","",IFERROR(INDEX(Paramètres!$H$2:$H$5,MATCH(J54,Paramètres!$G$2:$G$5,1)),""))</f>
        <v/>
      </c>
      <c r="L54" s="26" t="n"/>
      <c r="M54" s="21" t="n"/>
      <c r="N54" s="26" t="n"/>
      <c r="O54" s="31" t="n"/>
      <c r="P54" s="29">
        <f>IF(OR(J54="",O54=""),"",ROUND(J54*(1-O54),0))</f>
        <v/>
      </c>
      <c r="Q54" s="30">
        <f>IF(P54="","",IFERROR(INDEX(Paramètres!$H$2:$H$5,MATCH(P54,Paramètres!$G$2:$G$5,1)),""))</f>
        <v/>
      </c>
      <c r="R54" s="27" t="n"/>
      <c r="S54" s="27" t="n"/>
      <c r="T54" s="30">
        <f>IF(N54="Clos","",IF(S54="","À renseigner",IF(S54&lt;Paramètres!$B$2,"En retard",IF(S54&lt;=Paramètres!$B$2+7,"Sous 7 jours",""))))</f>
        <v/>
      </c>
      <c r="U54" s="21" t="n"/>
    </row>
    <row r="55">
      <c r="A55" s="26" t="n"/>
      <c r="B55" s="27" t="n"/>
      <c r="C55" s="21" t="n"/>
      <c r="D55" s="26" t="n"/>
      <c r="E55" s="21" t="n"/>
      <c r="F55" s="21" t="n"/>
      <c r="G55" s="21" t="n"/>
      <c r="H55" s="28" t="n"/>
      <c r="I55" s="28" t="n"/>
      <c r="J55" s="32">
        <f>IF(OR(H55="",I55=""),"",H55*I55)</f>
        <v/>
      </c>
      <c r="K55" s="33">
        <f>IF(J55="","",IFERROR(INDEX(Paramètres!$H$2:$H$5,MATCH(J55,Paramètres!$G$2:$G$5,1)),""))</f>
        <v/>
      </c>
      <c r="L55" s="26" t="n"/>
      <c r="M55" s="21" t="n"/>
      <c r="N55" s="26" t="n"/>
      <c r="O55" s="31" t="n"/>
      <c r="P55" s="32">
        <f>IF(OR(J55="",O55=""),"",ROUND(J55*(1-O55),0))</f>
        <v/>
      </c>
      <c r="Q55" s="33">
        <f>IF(P55="","",IFERROR(INDEX(Paramètres!$H$2:$H$5,MATCH(P55,Paramètres!$G$2:$G$5,1)),""))</f>
        <v/>
      </c>
      <c r="R55" s="27" t="n"/>
      <c r="S55" s="27" t="n"/>
      <c r="T55" s="33">
        <f>IF(N55="Clos","",IF(S55="","À renseigner",IF(S55&lt;Paramètres!$B$2,"En retard",IF(S55&lt;=Paramètres!$B$2+7,"Sous 7 jours",""))))</f>
        <v/>
      </c>
      <c r="U55" s="21" t="n"/>
    </row>
    <row r="56">
      <c r="A56" s="26" t="n"/>
      <c r="B56" s="27" t="n"/>
      <c r="C56" s="21" t="n"/>
      <c r="D56" s="26" t="n"/>
      <c r="E56" s="21" t="n"/>
      <c r="F56" s="21" t="n"/>
      <c r="G56" s="21" t="n"/>
      <c r="H56" s="28" t="n"/>
      <c r="I56" s="28" t="n"/>
      <c r="J56" s="29">
        <f>IF(OR(H56="",I56=""),"",H56*I56)</f>
        <v/>
      </c>
      <c r="K56" s="30">
        <f>IF(J56="","",IFERROR(INDEX(Paramètres!$H$2:$H$5,MATCH(J56,Paramètres!$G$2:$G$5,1)),""))</f>
        <v/>
      </c>
      <c r="L56" s="26" t="n"/>
      <c r="M56" s="21" t="n"/>
      <c r="N56" s="26" t="n"/>
      <c r="O56" s="31" t="n"/>
      <c r="P56" s="29">
        <f>IF(OR(J56="",O56=""),"",ROUND(J56*(1-O56),0))</f>
        <v/>
      </c>
      <c r="Q56" s="30">
        <f>IF(P56="","",IFERROR(INDEX(Paramètres!$H$2:$H$5,MATCH(P56,Paramètres!$G$2:$G$5,1)),""))</f>
        <v/>
      </c>
      <c r="R56" s="27" t="n"/>
      <c r="S56" s="27" t="n"/>
      <c r="T56" s="30">
        <f>IF(N56="Clos","",IF(S56="","À renseigner",IF(S56&lt;Paramètres!$B$2,"En retard",IF(S56&lt;=Paramètres!$B$2+7,"Sous 7 jours",""))))</f>
        <v/>
      </c>
      <c r="U56" s="21" t="n"/>
    </row>
    <row r="57">
      <c r="A57" s="26" t="n"/>
      <c r="B57" s="27" t="n"/>
      <c r="C57" s="21" t="n"/>
      <c r="D57" s="26" t="n"/>
      <c r="E57" s="21" t="n"/>
      <c r="F57" s="21" t="n"/>
      <c r="G57" s="21" t="n"/>
      <c r="H57" s="28" t="n"/>
      <c r="I57" s="28" t="n"/>
      <c r="J57" s="32">
        <f>IF(OR(H57="",I57=""),"",H57*I57)</f>
        <v/>
      </c>
      <c r="K57" s="33">
        <f>IF(J57="","",IFERROR(INDEX(Paramètres!$H$2:$H$5,MATCH(J57,Paramètres!$G$2:$G$5,1)),""))</f>
        <v/>
      </c>
      <c r="L57" s="26" t="n"/>
      <c r="M57" s="21" t="n"/>
      <c r="N57" s="26" t="n"/>
      <c r="O57" s="31" t="n"/>
      <c r="P57" s="32">
        <f>IF(OR(J57="",O57=""),"",ROUND(J57*(1-O57),0))</f>
        <v/>
      </c>
      <c r="Q57" s="33">
        <f>IF(P57="","",IFERROR(INDEX(Paramètres!$H$2:$H$5,MATCH(P57,Paramètres!$G$2:$G$5,1)),""))</f>
        <v/>
      </c>
      <c r="R57" s="27" t="n"/>
      <c r="S57" s="27" t="n"/>
      <c r="T57" s="33">
        <f>IF(N57="Clos","",IF(S57="","À renseigner",IF(S57&lt;Paramètres!$B$2,"En retard",IF(S57&lt;=Paramètres!$B$2+7,"Sous 7 jours",""))))</f>
        <v/>
      </c>
      <c r="U57" s="21" t="n"/>
    </row>
    <row r="58">
      <c r="A58" s="26" t="n"/>
      <c r="B58" s="27" t="n"/>
      <c r="C58" s="21" t="n"/>
      <c r="D58" s="26" t="n"/>
      <c r="E58" s="21" t="n"/>
      <c r="F58" s="21" t="n"/>
      <c r="G58" s="21" t="n"/>
      <c r="H58" s="28" t="n"/>
      <c r="I58" s="28" t="n"/>
      <c r="J58" s="29">
        <f>IF(OR(H58="",I58=""),"",H58*I58)</f>
        <v/>
      </c>
      <c r="K58" s="30">
        <f>IF(J58="","",IFERROR(INDEX(Paramètres!$H$2:$H$5,MATCH(J58,Paramètres!$G$2:$G$5,1)),""))</f>
        <v/>
      </c>
      <c r="L58" s="26" t="n"/>
      <c r="M58" s="21" t="n"/>
      <c r="N58" s="26" t="n"/>
      <c r="O58" s="31" t="n"/>
      <c r="P58" s="29">
        <f>IF(OR(J58="",O58=""),"",ROUND(J58*(1-O58),0))</f>
        <v/>
      </c>
      <c r="Q58" s="30">
        <f>IF(P58="","",IFERROR(INDEX(Paramètres!$H$2:$H$5,MATCH(P58,Paramètres!$G$2:$G$5,1)),""))</f>
        <v/>
      </c>
      <c r="R58" s="27" t="n"/>
      <c r="S58" s="27" t="n"/>
      <c r="T58" s="30">
        <f>IF(N58="Clos","",IF(S58="","À renseigner",IF(S58&lt;Paramètres!$B$2,"En retard",IF(S58&lt;=Paramètres!$B$2+7,"Sous 7 jours",""))))</f>
        <v/>
      </c>
      <c r="U58" s="21" t="n"/>
    </row>
    <row r="59">
      <c r="A59" s="26" t="n"/>
      <c r="B59" s="27" t="n"/>
      <c r="C59" s="21" t="n"/>
      <c r="D59" s="26" t="n"/>
      <c r="E59" s="21" t="n"/>
      <c r="F59" s="21" t="n"/>
      <c r="G59" s="21" t="n"/>
      <c r="H59" s="28" t="n"/>
      <c r="I59" s="28" t="n"/>
      <c r="J59" s="32">
        <f>IF(OR(H59="",I59=""),"",H59*I59)</f>
        <v/>
      </c>
      <c r="K59" s="33">
        <f>IF(J59="","",IFERROR(INDEX(Paramètres!$H$2:$H$5,MATCH(J59,Paramètres!$G$2:$G$5,1)),""))</f>
        <v/>
      </c>
      <c r="L59" s="26" t="n"/>
      <c r="M59" s="21" t="n"/>
      <c r="N59" s="26" t="n"/>
      <c r="O59" s="31" t="n"/>
      <c r="P59" s="32">
        <f>IF(OR(J59="",O59=""),"",ROUND(J59*(1-O59),0))</f>
        <v/>
      </c>
      <c r="Q59" s="33">
        <f>IF(P59="","",IFERROR(INDEX(Paramètres!$H$2:$H$5,MATCH(P59,Paramètres!$G$2:$G$5,1)),""))</f>
        <v/>
      </c>
      <c r="R59" s="27" t="n"/>
      <c r="S59" s="27" t="n"/>
      <c r="T59" s="33">
        <f>IF(N59="Clos","",IF(S59="","À renseigner",IF(S59&lt;Paramètres!$B$2,"En retard",IF(S59&lt;=Paramètres!$B$2+7,"Sous 7 jours",""))))</f>
        <v/>
      </c>
      <c r="U59" s="21" t="n"/>
    </row>
    <row r="60">
      <c r="A60" s="26" t="n"/>
      <c r="B60" s="27" t="n"/>
      <c r="C60" s="21" t="n"/>
      <c r="D60" s="26" t="n"/>
      <c r="E60" s="21" t="n"/>
      <c r="F60" s="21" t="n"/>
      <c r="G60" s="21" t="n"/>
      <c r="H60" s="28" t="n"/>
      <c r="I60" s="28" t="n"/>
      <c r="J60" s="29">
        <f>IF(OR(H60="",I60=""),"",H60*I60)</f>
        <v/>
      </c>
      <c r="K60" s="30">
        <f>IF(J60="","",IFERROR(INDEX(Paramètres!$H$2:$H$5,MATCH(J60,Paramètres!$G$2:$G$5,1)),""))</f>
        <v/>
      </c>
      <c r="L60" s="26" t="n"/>
      <c r="M60" s="21" t="n"/>
      <c r="N60" s="26" t="n"/>
      <c r="O60" s="31" t="n"/>
      <c r="P60" s="29">
        <f>IF(OR(J60="",O60=""),"",ROUND(J60*(1-O60),0))</f>
        <v/>
      </c>
      <c r="Q60" s="30">
        <f>IF(P60="","",IFERROR(INDEX(Paramètres!$H$2:$H$5,MATCH(P60,Paramètres!$G$2:$G$5,1)),""))</f>
        <v/>
      </c>
      <c r="R60" s="27" t="n"/>
      <c r="S60" s="27" t="n"/>
      <c r="T60" s="30">
        <f>IF(N60="Clos","",IF(S60="","À renseigner",IF(S60&lt;Paramètres!$B$2,"En retard",IF(S60&lt;=Paramètres!$B$2+7,"Sous 7 jours",""))))</f>
        <v/>
      </c>
      <c r="U60" s="21" t="n"/>
    </row>
    <row r="61">
      <c r="A61" s="26" t="n"/>
      <c r="B61" s="27" t="n"/>
      <c r="C61" s="21" t="n"/>
      <c r="D61" s="26" t="n"/>
      <c r="E61" s="21" t="n"/>
      <c r="F61" s="21" t="n"/>
      <c r="G61" s="21" t="n"/>
      <c r="H61" s="28" t="n"/>
      <c r="I61" s="28" t="n"/>
      <c r="J61" s="32">
        <f>IF(OR(H61="",I61=""),"",H61*I61)</f>
        <v/>
      </c>
      <c r="K61" s="33">
        <f>IF(J61="","",IFERROR(INDEX(Paramètres!$H$2:$H$5,MATCH(J61,Paramètres!$G$2:$G$5,1)),""))</f>
        <v/>
      </c>
      <c r="L61" s="26" t="n"/>
      <c r="M61" s="21" t="n"/>
      <c r="N61" s="26" t="n"/>
      <c r="O61" s="31" t="n"/>
      <c r="P61" s="32">
        <f>IF(OR(J61="",O61=""),"",ROUND(J61*(1-O61),0))</f>
        <v/>
      </c>
      <c r="Q61" s="33">
        <f>IF(P61="","",IFERROR(INDEX(Paramètres!$H$2:$H$5,MATCH(P61,Paramètres!$G$2:$G$5,1)),""))</f>
        <v/>
      </c>
      <c r="R61" s="27" t="n"/>
      <c r="S61" s="27" t="n"/>
      <c r="T61" s="33">
        <f>IF(N61="Clos","",IF(S61="","À renseigner",IF(S61&lt;Paramètres!$B$2,"En retard",IF(S61&lt;=Paramètres!$B$2+7,"Sous 7 jours",""))))</f>
        <v/>
      </c>
      <c r="U61" s="21" t="n"/>
    </row>
    <row r="62">
      <c r="A62" s="26" t="n"/>
      <c r="B62" s="27" t="n"/>
      <c r="C62" s="21" t="n"/>
      <c r="D62" s="26" t="n"/>
      <c r="E62" s="21" t="n"/>
      <c r="F62" s="21" t="n"/>
      <c r="G62" s="21" t="n"/>
      <c r="H62" s="28" t="n"/>
      <c r="I62" s="28" t="n"/>
      <c r="J62" s="29">
        <f>IF(OR(H62="",I62=""),"",H62*I62)</f>
        <v/>
      </c>
      <c r="K62" s="30">
        <f>IF(J62="","",IFERROR(INDEX(Paramètres!$H$2:$H$5,MATCH(J62,Paramètres!$G$2:$G$5,1)),""))</f>
        <v/>
      </c>
      <c r="L62" s="26" t="n"/>
      <c r="M62" s="21" t="n"/>
      <c r="N62" s="26" t="n"/>
      <c r="O62" s="31" t="n"/>
      <c r="P62" s="29">
        <f>IF(OR(J62="",O62=""),"",ROUND(J62*(1-O62),0))</f>
        <v/>
      </c>
      <c r="Q62" s="30">
        <f>IF(P62="","",IFERROR(INDEX(Paramètres!$H$2:$H$5,MATCH(P62,Paramètres!$G$2:$G$5,1)),""))</f>
        <v/>
      </c>
      <c r="R62" s="27" t="n"/>
      <c r="S62" s="27" t="n"/>
      <c r="T62" s="30">
        <f>IF(N62="Clos","",IF(S62="","À renseigner",IF(S62&lt;Paramètres!$B$2,"En retard",IF(S62&lt;=Paramètres!$B$2+7,"Sous 7 jours",""))))</f>
        <v/>
      </c>
      <c r="U62" s="21" t="n"/>
    </row>
    <row r="63">
      <c r="A63" s="26" t="n"/>
      <c r="B63" s="27" t="n"/>
      <c r="C63" s="21" t="n"/>
      <c r="D63" s="26" t="n"/>
      <c r="E63" s="21" t="n"/>
      <c r="F63" s="21" t="n"/>
      <c r="G63" s="21" t="n"/>
      <c r="H63" s="28" t="n"/>
      <c r="I63" s="28" t="n"/>
      <c r="J63" s="32">
        <f>IF(OR(H63="",I63=""),"",H63*I63)</f>
        <v/>
      </c>
      <c r="K63" s="33">
        <f>IF(J63="","",IFERROR(INDEX(Paramètres!$H$2:$H$5,MATCH(J63,Paramètres!$G$2:$G$5,1)),""))</f>
        <v/>
      </c>
      <c r="L63" s="26" t="n"/>
      <c r="M63" s="21" t="n"/>
      <c r="N63" s="26" t="n"/>
      <c r="O63" s="31" t="n"/>
      <c r="P63" s="32">
        <f>IF(OR(J63="",O63=""),"",ROUND(J63*(1-O63),0))</f>
        <v/>
      </c>
      <c r="Q63" s="33">
        <f>IF(P63="","",IFERROR(INDEX(Paramètres!$H$2:$H$5,MATCH(P63,Paramètres!$G$2:$G$5,1)),""))</f>
        <v/>
      </c>
      <c r="R63" s="27" t="n"/>
      <c r="S63" s="27" t="n"/>
      <c r="T63" s="33">
        <f>IF(N63="Clos","",IF(S63="","À renseigner",IF(S63&lt;Paramètres!$B$2,"En retard",IF(S63&lt;=Paramètres!$B$2+7,"Sous 7 jours",""))))</f>
        <v/>
      </c>
      <c r="U63" s="21" t="n"/>
    </row>
    <row r="64">
      <c r="A64" s="26" t="n"/>
      <c r="B64" s="27" t="n"/>
      <c r="C64" s="21" t="n"/>
      <c r="D64" s="26" t="n"/>
      <c r="E64" s="21" t="n"/>
      <c r="F64" s="21" t="n"/>
      <c r="G64" s="21" t="n"/>
      <c r="H64" s="28" t="n"/>
      <c r="I64" s="28" t="n"/>
      <c r="J64" s="29">
        <f>IF(OR(H64="",I64=""),"",H64*I64)</f>
        <v/>
      </c>
      <c r="K64" s="30">
        <f>IF(J64="","",IFERROR(INDEX(Paramètres!$H$2:$H$5,MATCH(J64,Paramètres!$G$2:$G$5,1)),""))</f>
        <v/>
      </c>
      <c r="L64" s="26" t="n"/>
      <c r="M64" s="21" t="n"/>
      <c r="N64" s="26" t="n"/>
      <c r="O64" s="31" t="n"/>
      <c r="P64" s="29">
        <f>IF(OR(J64="",O64=""),"",ROUND(J64*(1-O64),0))</f>
        <v/>
      </c>
      <c r="Q64" s="30">
        <f>IF(P64="","",IFERROR(INDEX(Paramètres!$H$2:$H$5,MATCH(P64,Paramètres!$G$2:$G$5,1)),""))</f>
        <v/>
      </c>
      <c r="R64" s="27" t="n"/>
      <c r="S64" s="27" t="n"/>
      <c r="T64" s="30">
        <f>IF(N64="Clos","",IF(S64="","À renseigner",IF(S64&lt;Paramètres!$B$2,"En retard",IF(S64&lt;=Paramètres!$B$2+7,"Sous 7 jours",""))))</f>
        <v/>
      </c>
      <c r="U64" s="21" t="n"/>
    </row>
    <row r="65">
      <c r="A65" s="26" t="n"/>
      <c r="B65" s="27" t="n"/>
      <c r="C65" s="21" t="n"/>
      <c r="D65" s="26" t="n"/>
      <c r="E65" s="21" t="n"/>
      <c r="F65" s="21" t="n"/>
      <c r="G65" s="21" t="n"/>
      <c r="H65" s="28" t="n"/>
      <c r="I65" s="28" t="n"/>
      <c r="J65" s="32">
        <f>IF(OR(H65="",I65=""),"",H65*I65)</f>
        <v/>
      </c>
      <c r="K65" s="33">
        <f>IF(J65="","",IFERROR(INDEX(Paramètres!$H$2:$H$5,MATCH(J65,Paramètres!$G$2:$G$5,1)),""))</f>
        <v/>
      </c>
      <c r="L65" s="26" t="n"/>
      <c r="M65" s="21" t="n"/>
      <c r="N65" s="26" t="n"/>
      <c r="O65" s="31" t="n"/>
      <c r="P65" s="32">
        <f>IF(OR(J65="",O65=""),"",ROUND(J65*(1-O65),0))</f>
        <v/>
      </c>
      <c r="Q65" s="33">
        <f>IF(P65="","",IFERROR(INDEX(Paramètres!$H$2:$H$5,MATCH(P65,Paramètres!$G$2:$G$5,1)),""))</f>
        <v/>
      </c>
      <c r="R65" s="27" t="n"/>
      <c r="S65" s="27" t="n"/>
      <c r="T65" s="33">
        <f>IF(N65="Clos","",IF(S65="","À renseigner",IF(S65&lt;Paramètres!$B$2,"En retard",IF(S65&lt;=Paramètres!$B$2+7,"Sous 7 jours",""))))</f>
        <v/>
      </c>
      <c r="U65" s="21" t="n"/>
    </row>
    <row r="66">
      <c r="A66" s="26" t="n"/>
      <c r="B66" s="27" t="n"/>
      <c r="C66" s="21" t="n"/>
      <c r="D66" s="26" t="n"/>
      <c r="E66" s="21" t="n"/>
      <c r="F66" s="21" t="n"/>
      <c r="G66" s="21" t="n"/>
      <c r="H66" s="28" t="n"/>
      <c r="I66" s="28" t="n"/>
      <c r="J66" s="29">
        <f>IF(OR(H66="",I66=""),"",H66*I66)</f>
        <v/>
      </c>
      <c r="K66" s="30">
        <f>IF(J66="","",IFERROR(INDEX(Paramètres!$H$2:$H$5,MATCH(J66,Paramètres!$G$2:$G$5,1)),""))</f>
        <v/>
      </c>
      <c r="L66" s="26" t="n"/>
      <c r="M66" s="21" t="n"/>
      <c r="N66" s="26" t="n"/>
      <c r="O66" s="31" t="n"/>
      <c r="P66" s="29">
        <f>IF(OR(J66="",O66=""),"",ROUND(J66*(1-O66),0))</f>
        <v/>
      </c>
      <c r="Q66" s="30">
        <f>IF(P66="","",IFERROR(INDEX(Paramètres!$H$2:$H$5,MATCH(P66,Paramètres!$G$2:$G$5,1)),""))</f>
        <v/>
      </c>
      <c r="R66" s="27" t="n"/>
      <c r="S66" s="27" t="n"/>
      <c r="T66" s="30">
        <f>IF(N66="Clos","",IF(S66="","À renseigner",IF(S66&lt;Paramètres!$B$2,"En retard",IF(S66&lt;=Paramètres!$B$2+7,"Sous 7 jours",""))))</f>
        <v/>
      </c>
      <c r="U66" s="21" t="n"/>
    </row>
    <row r="67">
      <c r="A67" s="26" t="n"/>
      <c r="B67" s="27" t="n"/>
      <c r="C67" s="21" t="n"/>
      <c r="D67" s="26" t="n"/>
      <c r="E67" s="21" t="n"/>
      <c r="F67" s="21" t="n"/>
      <c r="G67" s="21" t="n"/>
      <c r="H67" s="28" t="n"/>
      <c r="I67" s="28" t="n"/>
      <c r="J67" s="32">
        <f>IF(OR(H67="",I67=""),"",H67*I67)</f>
        <v/>
      </c>
      <c r="K67" s="33">
        <f>IF(J67="","",IFERROR(INDEX(Paramètres!$H$2:$H$5,MATCH(J67,Paramètres!$G$2:$G$5,1)),""))</f>
        <v/>
      </c>
      <c r="L67" s="26" t="n"/>
      <c r="M67" s="21" t="n"/>
      <c r="N67" s="26" t="n"/>
      <c r="O67" s="31" t="n"/>
      <c r="P67" s="32">
        <f>IF(OR(J67="",O67=""),"",ROUND(J67*(1-O67),0))</f>
        <v/>
      </c>
      <c r="Q67" s="33">
        <f>IF(P67="","",IFERROR(INDEX(Paramètres!$H$2:$H$5,MATCH(P67,Paramètres!$G$2:$G$5,1)),""))</f>
        <v/>
      </c>
      <c r="R67" s="27" t="n"/>
      <c r="S67" s="27" t="n"/>
      <c r="T67" s="33">
        <f>IF(N67="Clos","",IF(S67="","À renseigner",IF(S67&lt;Paramètres!$B$2,"En retard",IF(S67&lt;=Paramètres!$B$2+7,"Sous 7 jours",""))))</f>
        <v/>
      </c>
      <c r="U67" s="21" t="n"/>
    </row>
    <row r="68">
      <c r="A68" s="26" t="n"/>
      <c r="B68" s="27" t="n"/>
      <c r="C68" s="21" t="n"/>
      <c r="D68" s="26" t="n"/>
      <c r="E68" s="21" t="n"/>
      <c r="F68" s="21" t="n"/>
      <c r="G68" s="21" t="n"/>
      <c r="H68" s="28" t="n"/>
      <c r="I68" s="28" t="n"/>
      <c r="J68" s="29">
        <f>IF(OR(H68="",I68=""),"",H68*I68)</f>
        <v/>
      </c>
      <c r="K68" s="30">
        <f>IF(J68="","",IFERROR(INDEX(Paramètres!$H$2:$H$5,MATCH(J68,Paramètres!$G$2:$G$5,1)),""))</f>
        <v/>
      </c>
      <c r="L68" s="26" t="n"/>
      <c r="M68" s="21" t="n"/>
      <c r="N68" s="26" t="n"/>
      <c r="O68" s="31" t="n"/>
      <c r="P68" s="29">
        <f>IF(OR(J68="",O68=""),"",ROUND(J68*(1-O68),0))</f>
        <v/>
      </c>
      <c r="Q68" s="30">
        <f>IF(P68="","",IFERROR(INDEX(Paramètres!$H$2:$H$5,MATCH(P68,Paramètres!$G$2:$G$5,1)),""))</f>
        <v/>
      </c>
      <c r="R68" s="27" t="n"/>
      <c r="S68" s="27" t="n"/>
      <c r="T68" s="30">
        <f>IF(N68="Clos","",IF(S68="","À renseigner",IF(S68&lt;Paramètres!$B$2,"En retard",IF(S68&lt;=Paramètres!$B$2+7,"Sous 7 jours",""))))</f>
        <v/>
      </c>
      <c r="U68" s="21" t="n"/>
    </row>
    <row r="69">
      <c r="A69" s="26" t="n"/>
      <c r="B69" s="27" t="n"/>
      <c r="C69" s="21" t="n"/>
      <c r="D69" s="26" t="n"/>
      <c r="E69" s="21" t="n"/>
      <c r="F69" s="21" t="n"/>
      <c r="G69" s="21" t="n"/>
      <c r="H69" s="28" t="n"/>
      <c r="I69" s="28" t="n"/>
      <c r="J69" s="32">
        <f>IF(OR(H69="",I69=""),"",H69*I69)</f>
        <v/>
      </c>
      <c r="K69" s="33">
        <f>IF(J69="","",IFERROR(INDEX(Paramètres!$H$2:$H$5,MATCH(J69,Paramètres!$G$2:$G$5,1)),""))</f>
        <v/>
      </c>
      <c r="L69" s="26" t="n"/>
      <c r="M69" s="21" t="n"/>
      <c r="N69" s="26" t="n"/>
      <c r="O69" s="31" t="n"/>
      <c r="P69" s="32">
        <f>IF(OR(J69="",O69=""),"",ROUND(J69*(1-O69),0))</f>
        <v/>
      </c>
      <c r="Q69" s="33">
        <f>IF(P69="","",IFERROR(INDEX(Paramètres!$H$2:$H$5,MATCH(P69,Paramètres!$G$2:$G$5,1)),""))</f>
        <v/>
      </c>
      <c r="R69" s="27" t="n"/>
      <c r="S69" s="27" t="n"/>
      <c r="T69" s="33">
        <f>IF(N69="Clos","",IF(S69="","À renseigner",IF(S69&lt;Paramètres!$B$2,"En retard",IF(S69&lt;=Paramètres!$B$2+7,"Sous 7 jours",""))))</f>
        <v/>
      </c>
      <c r="U69" s="21" t="n"/>
    </row>
    <row r="70">
      <c r="A70" s="26" t="n"/>
      <c r="B70" s="27" t="n"/>
      <c r="C70" s="21" t="n"/>
      <c r="D70" s="26" t="n"/>
      <c r="E70" s="21" t="n"/>
      <c r="F70" s="21" t="n"/>
      <c r="G70" s="21" t="n"/>
      <c r="H70" s="28" t="n"/>
      <c r="I70" s="28" t="n"/>
      <c r="J70" s="29">
        <f>IF(OR(H70="",I70=""),"",H70*I70)</f>
        <v/>
      </c>
      <c r="K70" s="30">
        <f>IF(J70="","",IFERROR(INDEX(Paramètres!$H$2:$H$5,MATCH(J70,Paramètres!$G$2:$G$5,1)),""))</f>
        <v/>
      </c>
      <c r="L70" s="26" t="n"/>
      <c r="M70" s="21" t="n"/>
      <c r="N70" s="26" t="n"/>
      <c r="O70" s="31" t="n"/>
      <c r="P70" s="29">
        <f>IF(OR(J70="",O70=""),"",ROUND(J70*(1-O70),0))</f>
        <v/>
      </c>
      <c r="Q70" s="30">
        <f>IF(P70="","",IFERROR(INDEX(Paramètres!$H$2:$H$5,MATCH(P70,Paramètres!$G$2:$G$5,1)),""))</f>
        <v/>
      </c>
      <c r="R70" s="27" t="n"/>
      <c r="S70" s="27" t="n"/>
      <c r="T70" s="30">
        <f>IF(N70="Clos","",IF(S70="","À renseigner",IF(S70&lt;Paramètres!$B$2,"En retard",IF(S70&lt;=Paramètres!$B$2+7,"Sous 7 jours",""))))</f>
        <v/>
      </c>
      <c r="U70" s="21" t="n"/>
    </row>
    <row r="71">
      <c r="A71" s="26" t="n"/>
      <c r="B71" s="27" t="n"/>
      <c r="C71" s="21" t="n"/>
      <c r="D71" s="26" t="n"/>
      <c r="E71" s="21" t="n"/>
      <c r="F71" s="21" t="n"/>
      <c r="G71" s="21" t="n"/>
      <c r="H71" s="28" t="n"/>
      <c r="I71" s="28" t="n"/>
      <c r="J71" s="32">
        <f>IF(OR(H71="",I71=""),"",H71*I71)</f>
        <v/>
      </c>
      <c r="K71" s="33">
        <f>IF(J71="","",IFERROR(INDEX(Paramètres!$H$2:$H$5,MATCH(J71,Paramètres!$G$2:$G$5,1)),""))</f>
        <v/>
      </c>
      <c r="L71" s="26" t="n"/>
      <c r="M71" s="21" t="n"/>
      <c r="N71" s="26" t="n"/>
      <c r="O71" s="31" t="n"/>
      <c r="P71" s="32">
        <f>IF(OR(J71="",O71=""),"",ROUND(J71*(1-O71),0))</f>
        <v/>
      </c>
      <c r="Q71" s="33">
        <f>IF(P71="","",IFERROR(INDEX(Paramètres!$H$2:$H$5,MATCH(P71,Paramètres!$G$2:$G$5,1)),""))</f>
        <v/>
      </c>
      <c r="R71" s="27" t="n"/>
      <c r="S71" s="27" t="n"/>
      <c r="T71" s="33">
        <f>IF(N71="Clos","",IF(S71="","À renseigner",IF(S71&lt;Paramètres!$B$2,"En retard",IF(S71&lt;=Paramètres!$B$2+7,"Sous 7 jours",""))))</f>
        <v/>
      </c>
      <c r="U71" s="21" t="n"/>
    </row>
    <row r="72">
      <c r="A72" s="26" t="n"/>
      <c r="B72" s="27" t="n"/>
      <c r="C72" s="21" t="n"/>
      <c r="D72" s="26" t="n"/>
      <c r="E72" s="21" t="n"/>
      <c r="F72" s="21" t="n"/>
      <c r="G72" s="21" t="n"/>
      <c r="H72" s="28" t="n"/>
      <c r="I72" s="28" t="n"/>
      <c r="J72" s="29">
        <f>IF(OR(H72="",I72=""),"",H72*I72)</f>
        <v/>
      </c>
      <c r="K72" s="30">
        <f>IF(J72="","",IFERROR(INDEX(Paramètres!$H$2:$H$5,MATCH(J72,Paramètres!$G$2:$G$5,1)),""))</f>
        <v/>
      </c>
      <c r="L72" s="26" t="n"/>
      <c r="M72" s="21" t="n"/>
      <c r="N72" s="26" t="n"/>
      <c r="O72" s="31" t="n"/>
      <c r="P72" s="29">
        <f>IF(OR(J72="",O72=""),"",ROUND(J72*(1-O72),0))</f>
        <v/>
      </c>
      <c r="Q72" s="30">
        <f>IF(P72="","",IFERROR(INDEX(Paramètres!$H$2:$H$5,MATCH(P72,Paramètres!$G$2:$G$5,1)),""))</f>
        <v/>
      </c>
      <c r="R72" s="27" t="n"/>
      <c r="S72" s="27" t="n"/>
      <c r="T72" s="30">
        <f>IF(N72="Clos","",IF(S72="","À renseigner",IF(S72&lt;Paramètres!$B$2,"En retard",IF(S72&lt;=Paramètres!$B$2+7,"Sous 7 jours",""))))</f>
        <v/>
      </c>
      <c r="U72" s="21" t="n"/>
    </row>
    <row r="73">
      <c r="A73" s="26" t="n"/>
      <c r="B73" s="27" t="n"/>
      <c r="C73" s="21" t="n"/>
      <c r="D73" s="26" t="n"/>
      <c r="E73" s="21" t="n"/>
      <c r="F73" s="21" t="n"/>
      <c r="G73" s="21" t="n"/>
      <c r="H73" s="28" t="n"/>
      <c r="I73" s="28" t="n"/>
      <c r="J73" s="32">
        <f>IF(OR(H73="",I73=""),"",H73*I73)</f>
        <v/>
      </c>
      <c r="K73" s="33">
        <f>IF(J73="","",IFERROR(INDEX(Paramètres!$H$2:$H$5,MATCH(J73,Paramètres!$G$2:$G$5,1)),""))</f>
        <v/>
      </c>
      <c r="L73" s="26" t="n"/>
      <c r="M73" s="21" t="n"/>
      <c r="N73" s="26" t="n"/>
      <c r="O73" s="31" t="n"/>
      <c r="P73" s="32">
        <f>IF(OR(J73="",O73=""),"",ROUND(J73*(1-O73),0))</f>
        <v/>
      </c>
      <c r="Q73" s="33">
        <f>IF(P73="","",IFERROR(INDEX(Paramètres!$H$2:$H$5,MATCH(P73,Paramètres!$G$2:$G$5,1)),""))</f>
        <v/>
      </c>
      <c r="R73" s="27" t="n"/>
      <c r="S73" s="27" t="n"/>
      <c r="T73" s="33">
        <f>IF(N73="Clos","",IF(S73="","À renseigner",IF(S73&lt;Paramètres!$B$2,"En retard",IF(S73&lt;=Paramètres!$B$2+7,"Sous 7 jours",""))))</f>
        <v/>
      </c>
      <c r="U73" s="21" t="n"/>
    </row>
    <row r="74">
      <c r="A74" s="26" t="n"/>
      <c r="B74" s="27" t="n"/>
      <c r="C74" s="21" t="n"/>
      <c r="D74" s="26" t="n"/>
      <c r="E74" s="21" t="n"/>
      <c r="F74" s="21" t="n"/>
      <c r="G74" s="21" t="n"/>
      <c r="H74" s="28" t="n"/>
      <c r="I74" s="28" t="n"/>
      <c r="J74" s="29">
        <f>IF(OR(H74="",I74=""),"",H74*I74)</f>
        <v/>
      </c>
      <c r="K74" s="30">
        <f>IF(J74="","",IFERROR(INDEX(Paramètres!$H$2:$H$5,MATCH(J74,Paramètres!$G$2:$G$5,1)),""))</f>
        <v/>
      </c>
      <c r="L74" s="26" t="n"/>
      <c r="M74" s="21" t="n"/>
      <c r="N74" s="26" t="n"/>
      <c r="O74" s="31" t="n"/>
      <c r="P74" s="29">
        <f>IF(OR(J74="",O74=""),"",ROUND(J74*(1-O74),0))</f>
        <v/>
      </c>
      <c r="Q74" s="30">
        <f>IF(P74="","",IFERROR(INDEX(Paramètres!$H$2:$H$5,MATCH(P74,Paramètres!$G$2:$G$5,1)),""))</f>
        <v/>
      </c>
      <c r="R74" s="27" t="n"/>
      <c r="S74" s="27" t="n"/>
      <c r="T74" s="30">
        <f>IF(N74="Clos","",IF(S74="","À renseigner",IF(S74&lt;Paramètres!$B$2,"En retard",IF(S74&lt;=Paramètres!$B$2+7,"Sous 7 jours",""))))</f>
        <v/>
      </c>
      <c r="U74" s="21" t="n"/>
    </row>
    <row r="75">
      <c r="A75" s="26" t="n"/>
      <c r="B75" s="27" t="n"/>
      <c r="C75" s="21" t="n"/>
      <c r="D75" s="26" t="n"/>
      <c r="E75" s="21" t="n"/>
      <c r="F75" s="21" t="n"/>
      <c r="G75" s="21" t="n"/>
      <c r="H75" s="28" t="n"/>
      <c r="I75" s="28" t="n"/>
      <c r="J75" s="32">
        <f>IF(OR(H75="",I75=""),"",H75*I75)</f>
        <v/>
      </c>
      <c r="K75" s="33">
        <f>IF(J75="","",IFERROR(INDEX(Paramètres!$H$2:$H$5,MATCH(J75,Paramètres!$G$2:$G$5,1)),""))</f>
        <v/>
      </c>
      <c r="L75" s="26" t="n"/>
      <c r="M75" s="21" t="n"/>
      <c r="N75" s="26" t="n"/>
      <c r="O75" s="31" t="n"/>
      <c r="P75" s="32">
        <f>IF(OR(J75="",O75=""),"",ROUND(J75*(1-O75),0))</f>
        <v/>
      </c>
      <c r="Q75" s="33">
        <f>IF(P75="","",IFERROR(INDEX(Paramètres!$H$2:$H$5,MATCH(P75,Paramètres!$G$2:$G$5,1)),""))</f>
        <v/>
      </c>
      <c r="R75" s="27" t="n"/>
      <c r="S75" s="27" t="n"/>
      <c r="T75" s="33">
        <f>IF(N75="Clos","",IF(S75="","À renseigner",IF(S75&lt;Paramètres!$B$2,"En retard",IF(S75&lt;=Paramètres!$B$2+7,"Sous 7 jours",""))))</f>
        <v/>
      </c>
      <c r="U75" s="21" t="n"/>
    </row>
    <row r="76">
      <c r="A76" s="26" t="n"/>
      <c r="B76" s="27" t="n"/>
      <c r="C76" s="21" t="n"/>
      <c r="D76" s="26" t="n"/>
      <c r="E76" s="21" t="n"/>
      <c r="F76" s="21" t="n"/>
      <c r="G76" s="21" t="n"/>
      <c r="H76" s="28" t="n"/>
      <c r="I76" s="28" t="n"/>
      <c r="J76" s="29">
        <f>IF(OR(H76="",I76=""),"",H76*I76)</f>
        <v/>
      </c>
      <c r="K76" s="30">
        <f>IF(J76="","",IFERROR(INDEX(Paramètres!$H$2:$H$5,MATCH(J76,Paramètres!$G$2:$G$5,1)),""))</f>
        <v/>
      </c>
      <c r="L76" s="26" t="n"/>
      <c r="M76" s="21" t="n"/>
      <c r="N76" s="26" t="n"/>
      <c r="O76" s="31" t="n"/>
      <c r="P76" s="29">
        <f>IF(OR(J76="",O76=""),"",ROUND(J76*(1-O76),0))</f>
        <v/>
      </c>
      <c r="Q76" s="30">
        <f>IF(P76="","",IFERROR(INDEX(Paramètres!$H$2:$H$5,MATCH(P76,Paramètres!$G$2:$G$5,1)),""))</f>
        <v/>
      </c>
      <c r="R76" s="27" t="n"/>
      <c r="S76" s="27" t="n"/>
      <c r="T76" s="30">
        <f>IF(N76="Clos","",IF(S76="","À renseigner",IF(S76&lt;Paramètres!$B$2,"En retard",IF(S76&lt;=Paramètres!$B$2+7,"Sous 7 jours",""))))</f>
        <v/>
      </c>
      <c r="U76" s="21" t="n"/>
    </row>
    <row r="77">
      <c r="A77" s="26" t="n"/>
      <c r="B77" s="27" t="n"/>
      <c r="C77" s="21" t="n"/>
      <c r="D77" s="26" t="n"/>
      <c r="E77" s="21" t="n"/>
      <c r="F77" s="21" t="n"/>
      <c r="G77" s="21" t="n"/>
      <c r="H77" s="28" t="n"/>
      <c r="I77" s="28" t="n"/>
      <c r="J77" s="32">
        <f>IF(OR(H77="",I77=""),"",H77*I77)</f>
        <v/>
      </c>
      <c r="K77" s="33">
        <f>IF(J77="","",IFERROR(INDEX(Paramètres!$H$2:$H$5,MATCH(J77,Paramètres!$G$2:$G$5,1)),""))</f>
        <v/>
      </c>
      <c r="L77" s="26" t="n"/>
      <c r="M77" s="21" t="n"/>
      <c r="N77" s="26" t="n"/>
      <c r="O77" s="31" t="n"/>
      <c r="P77" s="32">
        <f>IF(OR(J77="",O77=""),"",ROUND(J77*(1-O77),0))</f>
        <v/>
      </c>
      <c r="Q77" s="33">
        <f>IF(P77="","",IFERROR(INDEX(Paramètres!$H$2:$H$5,MATCH(P77,Paramètres!$G$2:$G$5,1)),""))</f>
        <v/>
      </c>
      <c r="R77" s="27" t="n"/>
      <c r="S77" s="27" t="n"/>
      <c r="T77" s="33">
        <f>IF(N77="Clos","",IF(S77="","À renseigner",IF(S77&lt;Paramètres!$B$2,"En retard",IF(S77&lt;=Paramètres!$B$2+7,"Sous 7 jours",""))))</f>
        <v/>
      </c>
      <c r="U77" s="21" t="n"/>
    </row>
    <row r="78">
      <c r="A78" s="26" t="n"/>
      <c r="B78" s="27" t="n"/>
      <c r="C78" s="21" t="n"/>
      <c r="D78" s="26" t="n"/>
      <c r="E78" s="21" t="n"/>
      <c r="F78" s="21" t="n"/>
      <c r="G78" s="21" t="n"/>
      <c r="H78" s="28" t="n"/>
      <c r="I78" s="28" t="n"/>
      <c r="J78" s="29">
        <f>IF(OR(H78="",I78=""),"",H78*I78)</f>
        <v/>
      </c>
      <c r="K78" s="30">
        <f>IF(J78="","",IFERROR(INDEX(Paramètres!$H$2:$H$5,MATCH(J78,Paramètres!$G$2:$G$5,1)),""))</f>
        <v/>
      </c>
      <c r="L78" s="26" t="n"/>
      <c r="M78" s="21" t="n"/>
      <c r="N78" s="26" t="n"/>
      <c r="O78" s="31" t="n"/>
      <c r="P78" s="29">
        <f>IF(OR(J78="",O78=""),"",ROUND(J78*(1-O78),0))</f>
        <v/>
      </c>
      <c r="Q78" s="30">
        <f>IF(P78="","",IFERROR(INDEX(Paramètres!$H$2:$H$5,MATCH(P78,Paramètres!$G$2:$G$5,1)),""))</f>
        <v/>
      </c>
      <c r="R78" s="27" t="n"/>
      <c r="S78" s="27" t="n"/>
      <c r="T78" s="30">
        <f>IF(N78="Clos","",IF(S78="","À renseigner",IF(S78&lt;Paramètres!$B$2,"En retard",IF(S78&lt;=Paramètres!$B$2+7,"Sous 7 jours",""))))</f>
        <v/>
      </c>
      <c r="U78" s="21" t="n"/>
    </row>
    <row r="79">
      <c r="A79" s="26" t="n"/>
      <c r="B79" s="27" t="n"/>
      <c r="C79" s="21" t="n"/>
      <c r="D79" s="26" t="n"/>
      <c r="E79" s="21" t="n"/>
      <c r="F79" s="21" t="n"/>
      <c r="G79" s="21" t="n"/>
      <c r="H79" s="28" t="n"/>
      <c r="I79" s="28" t="n"/>
      <c r="J79" s="32">
        <f>IF(OR(H79="",I79=""),"",H79*I79)</f>
        <v/>
      </c>
      <c r="K79" s="33">
        <f>IF(J79="","",IFERROR(INDEX(Paramètres!$H$2:$H$5,MATCH(J79,Paramètres!$G$2:$G$5,1)),""))</f>
        <v/>
      </c>
      <c r="L79" s="26" t="n"/>
      <c r="M79" s="21" t="n"/>
      <c r="N79" s="26" t="n"/>
      <c r="O79" s="31" t="n"/>
      <c r="P79" s="32">
        <f>IF(OR(J79="",O79=""),"",ROUND(J79*(1-O79),0))</f>
        <v/>
      </c>
      <c r="Q79" s="33">
        <f>IF(P79="","",IFERROR(INDEX(Paramètres!$H$2:$H$5,MATCH(P79,Paramètres!$G$2:$G$5,1)),""))</f>
        <v/>
      </c>
      <c r="R79" s="27" t="n"/>
      <c r="S79" s="27" t="n"/>
      <c r="T79" s="33">
        <f>IF(N79="Clos","",IF(S79="","À renseigner",IF(S79&lt;Paramètres!$B$2,"En retard",IF(S79&lt;=Paramètres!$B$2+7,"Sous 7 jours",""))))</f>
        <v/>
      </c>
      <c r="U79" s="21" t="n"/>
    </row>
    <row r="80">
      <c r="A80" s="26" t="n"/>
      <c r="B80" s="27" t="n"/>
      <c r="C80" s="21" t="n"/>
      <c r="D80" s="26" t="n"/>
      <c r="E80" s="21" t="n"/>
      <c r="F80" s="21" t="n"/>
      <c r="G80" s="21" t="n"/>
      <c r="H80" s="28" t="n"/>
      <c r="I80" s="28" t="n"/>
      <c r="J80" s="29">
        <f>IF(OR(H80="",I80=""),"",H80*I80)</f>
        <v/>
      </c>
      <c r="K80" s="30">
        <f>IF(J80="","",IFERROR(INDEX(Paramètres!$H$2:$H$5,MATCH(J80,Paramètres!$G$2:$G$5,1)),""))</f>
        <v/>
      </c>
      <c r="L80" s="26" t="n"/>
      <c r="M80" s="21" t="n"/>
      <c r="N80" s="26" t="n"/>
      <c r="O80" s="31" t="n"/>
      <c r="P80" s="29">
        <f>IF(OR(J80="",O80=""),"",ROUND(J80*(1-O80),0))</f>
        <v/>
      </c>
      <c r="Q80" s="30">
        <f>IF(P80="","",IFERROR(INDEX(Paramètres!$H$2:$H$5,MATCH(P80,Paramètres!$G$2:$G$5,1)),""))</f>
        <v/>
      </c>
      <c r="R80" s="27" t="n"/>
      <c r="S80" s="27" t="n"/>
      <c r="T80" s="30">
        <f>IF(N80="Clos","",IF(S80="","À renseigner",IF(S80&lt;Paramètres!$B$2,"En retard",IF(S80&lt;=Paramètres!$B$2+7,"Sous 7 jours",""))))</f>
        <v/>
      </c>
      <c r="U80" s="21" t="n"/>
    </row>
    <row r="81">
      <c r="A81" s="26" t="n"/>
      <c r="B81" s="27" t="n"/>
      <c r="C81" s="21" t="n"/>
      <c r="D81" s="26" t="n"/>
      <c r="E81" s="21" t="n"/>
      <c r="F81" s="21" t="n"/>
      <c r="G81" s="21" t="n"/>
      <c r="H81" s="28" t="n"/>
      <c r="I81" s="28" t="n"/>
      <c r="J81" s="32">
        <f>IF(OR(H81="",I81=""),"",H81*I81)</f>
        <v/>
      </c>
      <c r="K81" s="33">
        <f>IF(J81="","",IFERROR(INDEX(Paramètres!$H$2:$H$5,MATCH(J81,Paramètres!$G$2:$G$5,1)),""))</f>
        <v/>
      </c>
      <c r="L81" s="26" t="n"/>
      <c r="M81" s="21" t="n"/>
      <c r="N81" s="26" t="n"/>
      <c r="O81" s="31" t="n"/>
      <c r="P81" s="32">
        <f>IF(OR(J81="",O81=""),"",ROUND(J81*(1-O81),0))</f>
        <v/>
      </c>
      <c r="Q81" s="33">
        <f>IF(P81="","",IFERROR(INDEX(Paramètres!$H$2:$H$5,MATCH(P81,Paramètres!$G$2:$G$5,1)),""))</f>
        <v/>
      </c>
      <c r="R81" s="27" t="n"/>
      <c r="S81" s="27" t="n"/>
      <c r="T81" s="33">
        <f>IF(N81="Clos","",IF(S81="","À renseigner",IF(S81&lt;Paramètres!$B$2,"En retard",IF(S81&lt;=Paramètres!$B$2+7,"Sous 7 jours",""))))</f>
        <v/>
      </c>
      <c r="U81" s="21" t="n"/>
    </row>
    <row r="82">
      <c r="A82" s="26" t="n"/>
      <c r="B82" s="27" t="n"/>
      <c r="C82" s="21" t="n"/>
      <c r="D82" s="26" t="n"/>
      <c r="E82" s="21" t="n"/>
      <c r="F82" s="21" t="n"/>
      <c r="G82" s="21" t="n"/>
      <c r="H82" s="28" t="n"/>
      <c r="I82" s="28" t="n"/>
      <c r="J82" s="29">
        <f>IF(OR(H82="",I82=""),"",H82*I82)</f>
        <v/>
      </c>
      <c r="K82" s="30">
        <f>IF(J82="","",IFERROR(INDEX(Paramètres!$H$2:$H$5,MATCH(J82,Paramètres!$G$2:$G$5,1)),""))</f>
        <v/>
      </c>
      <c r="L82" s="26" t="n"/>
      <c r="M82" s="21" t="n"/>
      <c r="N82" s="26" t="n"/>
      <c r="O82" s="31" t="n"/>
      <c r="P82" s="29">
        <f>IF(OR(J82="",O82=""),"",ROUND(J82*(1-O82),0))</f>
        <v/>
      </c>
      <c r="Q82" s="30">
        <f>IF(P82="","",IFERROR(INDEX(Paramètres!$H$2:$H$5,MATCH(P82,Paramètres!$G$2:$G$5,1)),""))</f>
        <v/>
      </c>
      <c r="R82" s="27" t="n"/>
      <c r="S82" s="27" t="n"/>
      <c r="T82" s="30">
        <f>IF(N82="Clos","",IF(S82="","À renseigner",IF(S82&lt;Paramètres!$B$2,"En retard",IF(S82&lt;=Paramètres!$B$2+7,"Sous 7 jours",""))))</f>
        <v/>
      </c>
      <c r="U82" s="21" t="n"/>
    </row>
    <row r="83">
      <c r="A83" s="26" t="n"/>
      <c r="B83" s="27" t="n"/>
      <c r="C83" s="21" t="n"/>
      <c r="D83" s="26" t="n"/>
      <c r="E83" s="21" t="n"/>
      <c r="F83" s="21" t="n"/>
      <c r="G83" s="21" t="n"/>
      <c r="H83" s="28" t="n"/>
      <c r="I83" s="28" t="n"/>
      <c r="J83" s="32">
        <f>IF(OR(H83="",I83=""),"",H83*I83)</f>
        <v/>
      </c>
      <c r="K83" s="33">
        <f>IF(J83="","",IFERROR(INDEX(Paramètres!$H$2:$H$5,MATCH(J83,Paramètres!$G$2:$G$5,1)),""))</f>
        <v/>
      </c>
      <c r="L83" s="26" t="n"/>
      <c r="M83" s="21" t="n"/>
      <c r="N83" s="26" t="n"/>
      <c r="O83" s="31" t="n"/>
      <c r="P83" s="32">
        <f>IF(OR(J83="",O83=""),"",ROUND(J83*(1-O83),0))</f>
        <v/>
      </c>
      <c r="Q83" s="33">
        <f>IF(P83="","",IFERROR(INDEX(Paramètres!$H$2:$H$5,MATCH(P83,Paramètres!$G$2:$G$5,1)),""))</f>
        <v/>
      </c>
      <c r="R83" s="27" t="n"/>
      <c r="S83" s="27" t="n"/>
      <c r="T83" s="33">
        <f>IF(N83="Clos","",IF(S83="","À renseigner",IF(S83&lt;Paramètres!$B$2,"En retard",IF(S83&lt;=Paramètres!$B$2+7,"Sous 7 jours",""))))</f>
        <v/>
      </c>
      <c r="U83" s="21" t="n"/>
    </row>
    <row r="84">
      <c r="A84" s="26" t="n"/>
      <c r="B84" s="27" t="n"/>
      <c r="C84" s="21" t="n"/>
      <c r="D84" s="26" t="n"/>
      <c r="E84" s="21" t="n"/>
      <c r="F84" s="21" t="n"/>
      <c r="G84" s="21" t="n"/>
      <c r="H84" s="28" t="n"/>
      <c r="I84" s="28" t="n"/>
      <c r="J84" s="29">
        <f>IF(OR(H84="",I84=""),"",H84*I84)</f>
        <v/>
      </c>
      <c r="K84" s="30">
        <f>IF(J84="","",IFERROR(INDEX(Paramètres!$H$2:$H$5,MATCH(J84,Paramètres!$G$2:$G$5,1)),""))</f>
        <v/>
      </c>
      <c r="L84" s="26" t="n"/>
      <c r="M84" s="21" t="n"/>
      <c r="N84" s="26" t="n"/>
      <c r="O84" s="31" t="n"/>
      <c r="P84" s="29">
        <f>IF(OR(J84="",O84=""),"",ROUND(J84*(1-O84),0))</f>
        <v/>
      </c>
      <c r="Q84" s="30">
        <f>IF(P84="","",IFERROR(INDEX(Paramètres!$H$2:$H$5,MATCH(P84,Paramètres!$G$2:$G$5,1)),""))</f>
        <v/>
      </c>
      <c r="R84" s="27" t="n"/>
      <c r="S84" s="27" t="n"/>
      <c r="T84" s="30">
        <f>IF(N84="Clos","",IF(S84="","À renseigner",IF(S84&lt;Paramètres!$B$2,"En retard",IF(S84&lt;=Paramètres!$B$2+7,"Sous 7 jours",""))))</f>
        <v/>
      </c>
      <c r="U84" s="21" t="n"/>
    </row>
    <row r="85">
      <c r="A85" s="26" t="n"/>
      <c r="B85" s="27" t="n"/>
      <c r="C85" s="21" t="n"/>
      <c r="D85" s="26" t="n"/>
      <c r="E85" s="21" t="n"/>
      <c r="F85" s="21" t="n"/>
      <c r="G85" s="21" t="n"/>
      <c r="H85" s="28" t="n"/>
      <c r="I85" s="28" t="n"/>
      <c r="J85" s="32">
        <f>IF(OR(H85="",I85=""),"",H85*I85)</f>
        <v/>
      </c>
      <c r="K85" s="33">
        <f>IF(J85="","",IFERROR(INDEX(Paramètres!$H$2:$H$5,MATCH(J85,Paramètres!$G$2:$G$5,1)),""))</f>
        <v/>
      </c>
      <c r="L85" s="26" t="n"/>
      <c r="M85" s="21" t="n"/>
      <c r="N85" s="26" t="n"/>
      <c r="O85" s="31" t="n"/>
      <c r="P85" s="32">
        <f>IF(OR(J85="",O85=""),"",ROUND(J85*(1-O85),0))</f>
        <v/>
      </c>
      <c r="Q85" s="33">
        <f>IF(P85="","",IFERROR(INDEX(Paramètres!$H$2:$H$5,MATCH(P85,Paramètres!$G$2:$G$5,1)),""))</f>
        <v/>
      </c>
      <c r="R85" s="27" t="n"/>
      <c r="S85" s="27" t="n"/>
      <c r="T85" s="33">
        <f>IF(N85="Clos","",IF(S85="","À renseigner",IF(S85&lt;Paramètres!$B$2,"En retard",IF(S85&lt;=Paramètres!$B$2+7,"Sous 7 jours",""))))</f>
        <v/>
      </c>
      <c r="U85" s="21" t="n"/>
    </row>
    <row r="86">
      <c r="A86" s="26" t="n"/>
      <c r="B86" s="27" t="n"/>
      <c r="C86" s="21" t="n"/>
      <c r="D86" s="26" t="n"/>
      <c r="E86" s="21" t="n"/>
      <c r="F86" s="21" t="n"/>
      <c r="G86" s="21" t="n"/>
      <c r="H86" s="28" t="n"/>
      <c r="I86" s="28" t="n"/>
      <c r="J86" s="29">
        <f>IF(OR(H86="",I86=""),"",H86*I86)</f>
        <v/>
      </c>
      <c r="K86" s="30">
        <f>IF(J86="","",IFERROR(INDEX(Paramètres!$H$2:$H$5,MATCH(J86,Paramètres!$G$2:$G$5,1)),""))</f>
        <v/>
      </c>
      <c r="L86" s="26" t="n"/>
      <c r="M86" s="21" t="n"/>
      <c r="N86" s="26" t="n"/>
      <c r="O86" s="31" t="n"/>
      <c r="P86" s="29">
        <f>IF(OR(J86="",O86=""),"",ROUND(J86*(1-O86),0))</f>
        <v/>
      </c>
      <c r="Q86" s="30">
        <f>IF(P86="","",IFERROR(INDEX(Paramètres!$H$2:$H$5,MATCH(P86,Paramètres!$G$2:$G$5,1)),""))</f>
        <v/>
      </c>
      <c r="R86" s="27" t="n"/>
      <c r="S86" s="27" t="n"/>
      <c r="T86" s="30">
        <f>IF(N86="Clos","",IF(S86="","À renseigner",IF(S86&lt;Paramètres!$B$2,"En retard",IF(S86&lt;=Paramètres!$B$2+7,"Sous 7 jours",""))))</f>
        <v/>
      </c>
      <c r="U86" s="21" t="n"/>
    </row>
    <row r="87">
      <c r="A87" s="26" t="n"/>
      <c r="B87" s="27" t="n"/>
      <c r="C87" s="21" t="n"/>
      <c r="D87" s="26" t="n"/>
      <c r="E87" s="21" t="n"/>
      <c r="F87" s="21" t="n"/>
      <c r="G87" s="21" t="n"/>
      <c r="H87" s="28" t="n"/>
      <c r="I87" s="28" t="n"/>
      <c r="J87" s="32">
        <f>IF(OR(H87="",I87=""),"",H87*I87)</f>
        <v/>
      </c>
      <c r="K87" s="33">
        <f>IF(J87="","",IFERROR(INDEX(Paramètres!$H$2:$H$5,MATCH(J87,Paramètres!$G$2:$G$5,1)),""))</f>
        <v/>
      </c>
      <c r="L87" s="26" t="n"/>
      <c r="M87" s="21" t="n"/>
      <c r="N87" s="26" t="n"/>
      <c r="O87" s="31" t="n"/>
      <c r="P87" s="32">
        <f>IF(OR(J87="",O87=""),"",ROUND(J87*(1-O87),0))</f>
        <v/>
      </c>
      <c r="Q87" s="33">
        <f>IF(P87="","",IFERROR(INDEX(Paramètres!$H$2:$H$5,MATCH(P87,Paramètres!$G$2:$G$5,1)),""))</f>
        <v/>
      </c>
      <c r="R87" s="27" t="n"/>
      <c r="S87" s="27" t="n"/>
      <c r="T87" s="33">
        <f>IF(N87="Clos","",IF(S87="","À renseigner",IF(S87&lt;Paramètres!$B$2,"En retard",IF(S87&lt;=Paramètres!$B$2+7,"Sous 7 jours",""))))</f>
        <v/>
      </c>
      <c r="U87" s="21" t="n"/>
    </row>
    <row r="88">
      <c r="A88" s="26" t="n"/>
      <c r="B88" s="27" t="n"/>
      <c r="C88" s="21" t="n"/>
      <c r="D88" s="26" t="n"/>
      <c r="E88" s="21" t="n"/>
      <c r="F88" s="21" t="n"/>
      <c r="G88" s="21" t="n"/>
      <c r="H88" s="28" t="n"/>
      <c r="I88" s="28" t="n"/>
      <c r="J88" s="29">
        <f>IF(OR(H88="",I88=""),"",H88*I88)</f>
        <v/>
      </c>
      <c r="K88" s="30">
        <f>IF(J88="","",IFERROR(INDEX(Paramètres!$H$2:$H$5,MATCH(J88,Paramètres!$G$2:$G$5,1)),""))</f>
        <v/>
      </c>
      <c r="L88" s="26" t="n"/>
      <c r="M88" s="21" t="n"/>
      <c r="N88" s="26" t="n"/>
      <c r="O88" s="31" t="n"/>
      <c r="P88" s="29">
        <f>IF(OR(J88="",O88=""),"",ROUND(J88*(1-O88),0))</f>
        <v/>
      </c>
      <c r="Q88" s="30">
        <f>IF(P88="","",IFERROR(INDEX(Paramètres!$H$2:$H$5,MATCH(P88,Paramètres!$G$2:$G$5,1)),""))</f>
        <v/>
      </c>
      <c r="R88" s="27" t="n"/>
      <c r="S88" s="27" t="n"/>
      <c r="T88" s="30">
        <f>IF(N88="Clos","",IF(S88="","À renseigner",IF(S88&lt;Paramètres!$B$2,"En retard",IF(S88&lt;=Paramètres!$B$2+7,"Sous 7 jours",""))))</f>
        <v/>
      </c>
      <c r="U88" s="21" t="n"/>
    </row>
    <row r="89">
      <c r="A89" s="26" t="n"/>
      <c r="B89" s="27" t="n"/>
      <c r="C89" s="21" t="n"/>
      <c r="D89" s="26" t="n"/>
      <c r="E89" s="21" t="n"/>
      <c r="F89" s="21" t="n"/>
      <c r="G89" s="21" t="n"/>
      <c r="H89" s="28" t="n"/>
      <c r="I89" s="28" t="n"/>
      <c r="J89" s="32">
        <f>IF(OR(H89="",I89=""),"",H89*I89)</f>
        <v/>
      </c>
      <c r="K89" s="33">
        <f>IF(J89="","",IFERROR(INDEX(Paramètres!$H$2:$H$5,MATCH(J89,Paramètres!$G$2:$G$5,1)),""))</f>
        <v/>
      </c>
      <c r="L89" s="26" t="n"/>
      <c r="M89" s="21" t="n"/>
      <c r="N89" s="26" t="n"/>
      <c r="O89" s="31" t="n"/>
      <c r="P89" s="32">
        <f>IF(OR(J89="",O89=""),"",ROUND(J89*(1-O89),0))</f>
        <v/>
      </c>
      <c r="Q89" s="33">
        <f>IF(P89="","",IFERROR(INDEX(Paramètres!$H$2:$H$5,MATCH(P89,Paramètres!$G$2:$G$5,1)),""))</f>
        <v/>
      </c>
      <c r="R89" s="27" t="n"/>
      <c r="S89" s="27" t="n"/>
      <c r="T89" s="33">
        <f>IF(N89="Clos","",IF(S89="","À renseigner",IF(S89&lt;Paramètres!$B$2,"En retard",IF(S89&lt;=Paramètres!$B$2+7,"Sous 7 jours",""))))</f>
        <v/>
      </c>
      <c r="U89" s="21" t="n"/>
    </row>
    <row r="90">
      <c r="A90" s="26" t="n"/>
      <c r="B90" s="27" t="n"/>
      <c r="C90" s="21" t="n"/>
      <c r="D90" s="26" t="n"/>
      <c r="E90" s="21" t="n"/>
      <c r="F90" s="21" t="n"/>
      <c r="G90" s="21" t="n"/>
      <c r="H90" s="28" t="n"/>
      <c r="I90" s="28" t="n"/>
      <c r="J90" s="29">
        <f>IF(OR(H90="",I90=""),"",H90*I90)</f>
        <v/>
      </c>
      <c r="K90" s="30">
        <f>IF(J90="","",IFERROR(INDEX(Paramètres!$H$2:$H$5,MATCH(J90,Paramètres!$G$2:$G$5,1)),""))</f>
        <v/>
      </c>
      <c r="L90" s="26" t="n"/>
      <c r="M90" s="21" t="n"/>
      <c r="N90" s="26" t="n"/>
      <c r="O90" s="31" t="n"/>
      <c r="P90" s="29">
        <f>IF(OR(J90="",O90=""),"",ROUND(J90*(1-O90),0))</f>
        <v/>
      </c>
      <c r="Q90" s="30">
        <f>IF(P90="","",IFERROR(INDEX(Paramètres!$H$2:$H$5,MATCH(P90,Paramètres!$G$2:$G$5,1)),""))</f>
        <v/>
      </c>
      <c r="R90" s="27" t="n"/>
      <c r="S90" s="27" t="n"/>
      <c r="T90" s="30">
        <f>IF(N90="Clos","",IF(S90="","À renseigner",IF(S90&lt;Paramètres!$B$2,"En retard",IF(S90&lt;=Paramètres!$B$2+7,"Sous 7 jours",""))))</f>
        <v/>
      </c>
      <c r="U90" s="21" t="n"/>
    </row>
    <row r="91">
      <c r="A91" s="26" t="n"/>
      <c r="B91" s="27" t="n"/>
      <c r="C91" s="21" t="n"/>
      <c r="D91" s="26" t="n"/>
      <c r="E91" s="21" t="n"/>
      <c r="F91" s="21" t="n"/>
      <c r="G91" s="21" t="n"/>
      <c r="H91" s="28" t="n"/>
      <c r="I91" s="28" t="n"/>
      <c r="J91" s="32">
        <f>IF(OR(H91="",I91=""),"",H91*I91)</f>
        <v/>
      </c>
      <c r="K91" s="33">
        <f>IF(J91="","",IFERROR(INDEX(Paramètres!$H$2:$H$5,MATCH(J91,Paramètres!$G$2:$G$5,1)),""))</f>
        <v/>
      </c>
      <c r="L91" s="26" t="n"/>
      <c r="M91" s="21" t="n"/>
      <c r="N91" s="26" t="n"/>
      <c r="O91" s="31" t="n"/>
      <c r="P91" s="32">
        <f>IF(OR(J91="",O91=""),"",ROUND(J91*(1-O91),0))</f>
        <v/>
      </c>
      <c r="Q91" s="33">
        <f>IF(P91="","",IFERROR(INDEX(Paramètres!$H$2:$H$5,MATCH(P91,Paramètres!$G$2:$G$5,1)),""))</f>
        <v/>
      </c>
      <c r="R91" s="27" t="n"/>
      <c r="S91" s="27" t="n"/>
      <c r="T91" s="33">
        <f>IF(N91="Clos","",IF(S91="","À renseigner",IF(S91&lt;Paramètres!$B$2,"En retard",IF(S91&lt;=Paramètres!$B$2+7,"Sous 7 jours",""))))</f>
        <v/>
      </c>
      <c r="U91" s="21" t="n"/>
    </row>
    <row r="92">
      <c r="A92" s="26" t="n"/>
      <c r="B92" s="27" t="n"/>
      <c r="C92" s="21" t="n"/>
      <c r="D92" s="26" t="n"/>
      <c r="E92" s="21" t="n"/>
      <c r="F92" s="21" t="n"/>
      <c r="G92" s="21" t="n"/>
      <c r="H92" s="28" t="n"/>
      <c r="I92" s="28" t="n"/>
      <c r="J92" s="29">
        <f>IF(OR(H92="",I92=""),"",H92*I92)</f>
        <v/>
      </c>
      <c r="K92" s="30">
        <f>IF(J92="","",IFERROR(INDEX(Paramètres!$H$2:$H$5,MATCH(J92,Paramètres!$G$2:$G$5,1)),""))</f>
        <v/>
      </c>
      <c r="L92" s="26" t="n"/>
      <c r="M92" s="21" t="n"/>
      <c r="N92" s="26" t="n"/>
      <c r="O92" s="31" t="n"/>
      <c r="P92" s="29">
        <f>IF(OR(J92="",O92=""),"",ROUND(J92*(1-O92),0))</f>
        <v/>
      </c>
      <c r="Q92" s="30">
        <f>IF(P92="","",IFERROR(INDEX(Paramètres!$H$2:$H$5,MATCH(P92,Paramètres!$G$2:$G$5,1)),""))</f>
        <v/>
      </c>
      <c r="R92" s="27" t="n"/>
      <c r="S92" s="27" t="n"/>
      <c r="T92" s="30">
        <f>IF(N92="Clos","",IF(S92="","À renseigner",IF(S92&lt;Paramètres!$B$2,"En retard",IF(S92&lt;=Paramètres!$B$2+7,"Sous 7 jours",""))))</f>
        <v/>
      </c>
      <c r="U92" s="21" t="n"/>
    </row>
    <row r="93">
      <c r="A93" s="26" t="n"/>
      <c r="B93" s="27" t="n"/>
      <c r="C93" s="21" t="n"/>
      <c r="D93" s="26" t="n"/>
      <c r="E93" s="21" t="n"/>
      <c r="F93" s="21" t="n"/>
      <c r="G93" s="21" t="n"/>
      <c r="H93" s="28" t="n"/>
      <c r="I93" s="28" t="n"/>
      <c r="J93" s="32">
        <f>IF(OR(H93="",I93=""),"",H93*I93)</f>
        <v/>
      </c>
      <c r="K93" s="33">
        <f>IF(J93="","",IFERROR(INDEX(Paramètres!$H$2:$H$5,MATCH(J93,Paramètres!$G$2:$G$5,1)),""))</f>
        <v/>
      </c>
      <c r="L93" s="26" t="n"/>
      <c r="M93" s="21" t="n"/>
      <c r="N93" s="26" t="n"/>
      <c r="O93" s="31" t="n"/>
      <c r="P93" s="32">
        <f>IF(OR(J93="",O93=""),"",ROUND(J93*(1-O93),0))</f>
        <v/>
      </c>
      <c r="Q93" s="33">
        <f>IF(P93="","",IFERROR(INDEX(Paramètres!$H$2:$H$5,MATCH(P93,Paramètres!$G$2:$G$5,1)),""))</f>
        <v/>
      </c>
      <c r="R93" s="27" t="n"/>
      <c r="S93" s="27" t="n"/>
      <c r="T93" s="33">
        <f>IF(N93="Clos","",IF(S93="","À renseigner",IF(S93&lt;Paramètres!$B$2,"En retard",IF(S93&lt;=Paramètres!$B$2+7,"Sous 7 jours",""))))</f>
        <v/>
      </c>
      <c r="U93" s="21" t="n"/>
    </row>
    <row r="94">
      <c r="A94" s="26" t="n"/>
      <c r="B94" s="27" t="n"/>
      <c r="C94" s="21" t="n"/>
      <c r="D94" s="26" t="n"/>
      <c r="E94" s="21" t="n"/>
      <c r="F94" s="21" t="n"/>
      <c r="G94" s="21" t="n"/>
      <c r="H94" s="28" t="n"/>
      <c r="I94" s="28" t="n"/>
      <c r="J94" s="29">
        <f>IF(OR(H94="",I94=""),"",H94*I94)</f>
        <v/>
      </c>
      <c r="K94" s="30">
        <f>IF(J94="","",IFERROR(INDEX(Paramètres!$H$2:$H$5,MATCH(J94,Paramètres!$G$2:$G$5,1)),""))</f>
        <v/>
      </c>
      <c r="L94" s="26" t="n"/>
      <c r="M94" s="21" t="n"/>
      <c r="N94" s="26" t="n"/>
      <c r="O94" s="31" t="n"/>
      <c r="P94" s="29">
        <f>IF(OR(J94="",O94=""),"",ROUND(J94*(1-O94),0))</f>
        <v/>
      </c>
      <c r="Q94" s="30">
        <f>IF(P94="","",IFERROR(INDEX(Paramètres!$H$2:$H$5,MATCH(P94,Paramètres!$G$2:$G$5,1)),""))</f>
        <v/>
      </c>
      <c r="R94" s="27" t="n"/>
      <c r="S94" s="27" t="n"/>
      <c r="T94" s="30">
        <f>IF(N94="Clos","",IF(S94="","À renseigner",IF(S94&lt;Paramètres!$B$2,"En retard",IF(S94&lt;=Paramètres!$B$2+7,"Sous 7 jours",""))))</f>
        <v/>
      </c>
      <c r="U94" s="21" t="n"/>
    </row>
    <row r="95">
      <c r="A95" s="26" t="n"/>
      <c r="B95" s="27" t="n"/>
      <c r="C95" s="21" t="n"/>
      <c r="D95" s="26" t="n"/>
      <c r="E95" s="21" t="n"/>
      <c r="F95" s="21" t="n"/>
      <c r="G95" s="21" t="n"/>
      <c r="H95" s="28" t="n"/>
      <c r="I95" s="28" t="n"/>
      <c r="J95" s="32">
        <f>IF(OR(H95="",I95=""),"",H95*I95)</f>
        <v/>
      </c>
      <c r="K95" s="33">
        <f>IF(J95="","",IFERROR(INDEX(Paramètres!$H$2:$H$5,MATCH(J95,Paramètres!$G$2:$G$5,1)),""))</f>
        <v/>
      </c>
      <c r="L95" s="26" t="n"/>
      <c r="M95" s="21" t="n"/>
      <c r="N95" s="26" t="n"/>
      <c r="O95" s="31" t="n"/>
      <c r="P95" s="32">
        <f>IF(OR(J95="",O95=""),"",ROUND(J95*(1-O95),0))</f>
        <v/>
      </c>
      <c r="Q95" s="33">
        <f>IF(P95="","",IFERROR(INDEX(Paramètres!$H$2:$H$5,MATCH(P95,Paramètres!$G$2:$G$5,1)),""))</f>
        <v/>
      </c>
      <c r="R95" s="27" t="n"/>
      <c r="S95" s="27" t="n"/>
      <c r="T95" s="33">
        <f>IF(N95="Clos","",IF(S95="","À renseigner",IF(S95&lt;Paramètres!$B$2,"En retard",IF(S95&lt;=Paramètres!$B$2+7,"Sous 7 jours",""))))</f>
        <v/>
      </c>
      <c r="U95" s="21" t="n"/>
    </row>
    <row r="96">
      <c r="A96" s="26" t="n"/>
      <c r="B96" s="27" t="n"/>
      <c r="C96" s="21" t="n"/>
      <c r="D96" s="26" t="n"/>
      <c r="E96" s="21" t="n"/>
      <c r="F96" s="21" t="n"/>
      <c r="G96" s="21" t="n"/>
      <c r="H96" s="28" t="n"/>
      <c r="I96" s="28" t="n"/>
      <c r="J96" s="29">
        <f>IF(OR(H96="",I96=""),"",H96*I96)</f>
        <v/>
      </c>
      <c r="K96" s="30">
        <f>IF(J96="","",IFERROR(INDEX(Paramètres!$H$2:$H$5,MATCH(J96,Paramètres!$G$2:$G$5,1)),""))</f>
        <v/>
      </c>
      <c r="L96" s="26" t="n"/>
      <c r="M96" s="21" t="n"/>
      <c r="N96" s="26" t="n"/>
      <c r="O96" s="31" t="n"/>
      <c r="P96" s="29">
        <f>IF(OR(J96="",O96=""),"",ROUND(J96*(1-O96),0))</f>
        <v/>
      </c>
      <c r="Q96" s="30">
        <f>IF(P96="","",IFERROR(INDEX(Paramètres!$H$2:$H$5,MATCH(P96,Paramètres!$G$2:$G$5,1)),""))</f>
        <v/>
      </c>
      <c r="R96" s="27" t="n"/>
      <c r="S96" s="27" t="n"/>
      <c r="T96" s="30">
        <f>IF(N96="Clos","",IF(S96="","À renseigner",IF(S96&lt;Paramètres!$B$2,"En retard",IF(S96&lt;=Paramètres!$B$2+7,"Sous 7 jours",""))))</f>
        <v/>
      </c>
      <c r="U96" s="21" t="n"/>
    </row>
    <row r="97">
      <c r="A97" s="26" t="n"/>
      <c r="B97" s="27" t="n"/>
      <c r="C97" s="21" t="n"/>
      <c r="D97" s="26" t="n"/>
      <c r="E97" s="21" t="n"/>
      <c r="F97" s="21" t="n"/>
      <c r="G97" s="21" t="n"/>
      <c r="H97" s="28" t="n"/>
      <c r="I97" s="28" t="n"/>
      <c r="J97" s="32">
        <f>IF(OR(H97="",I97=""),"",H97*I97)</f>
        <v/>
      </c>
      <c r="K97" s="33">
        <f>IF(J97="","",IFERROR(INDEX(Paramètres!$H$2:$H$5,MATCH(J97,Paramètres!$G$2:$G$5,1)),""))</f>
        <v/>
      </c>
      <c r="L97" s="26" t="n"/>
      <c r="M97" s="21" t="n"/>
      <c r="N97" s="26" t="n"/>
      <c r="O97" s="31" t="n"/>
      <c r="P97" s="32">
        <f>IF(OR(J97="",O97=""),"",ROUND(J97*(1-O97),0))</f>
        <v/>
      </c>
      <c r="Q97" s="33">
        <f>IF(P97="","",IFERROR(INDEX(Paramètres!$H$2:$H$5,MATCH(P97,Paramètres!$G$2:$G$5,1)),""))</f>
        <v/>
      </c>
      <c r="R97" s="27" t="n"/>
      <c r="S97" s="27" t="n"/>
      <c r="T97" s="33">
        <f>IF(N97="Clos","",IF(S97="","À renseigner",IF(S97&lt;Paramètres!$B$2,"En retard",IF(S97&lt;=Paramètres!$B$2+7,"Sous 7 jours",""))))</f>
        <v/>
      </c>
      <c r="U97" s="21" t="n"/>
    </row>
    <row r="98">
      <c r="A98" s="26" t="n"/>
      <c r="B98" s="27" t="n"/>
      <c r="C98" s="21" t="n"/>
      <c r="D98" s="26" t="n"/>
      <c r="E98" s="21" t="n"/>
      <c r="F98" s="21" t="n"/>
      <c r="G98" s="21" t="n"/>
      <c r="H98" s="28" t="n"/>
      <c r="I98" s="28" t="n"/>
      <c r="J98" s="29">
        <f>IF(OR(H98="",I98=""),"",H98*I98)</f>
        <v/>
      </c>
      <c r="K98" s="30">
        <f>IF(J98="","",IFERROR(INDEX(Paramètres!$H$2:$H$5,MATCH(J98,Paramètres!$G$2:$G$5,1)),""))</f>
        <v/>
      </c>
      <c r="L98" s="26" t="n"/>
      <c r="M98" s="21" t="n"/>
      <c r="N98" s="26" t="n"/>
      <c r="O98" s="31" t="n"/>
      <c r="P98" s="29">
        <f>IF(OR(J98="",O98=""),"",ROUND(J98*(1-O98),0))</f>
        <v/>
      </c>
      <c r="Q98" s="30">
        <f>IF(P98="","",IFERROR(INDEX(Paramètres!$H$2:$H$5,MATCH(P98,Paramètres!$G$2:$G$5,1)),""))</f>
        <v/>
      </c>
      <c r="R98" s="27" t="n"/>
      <c r="S98" s="27" t="n"/>
      <c r="T98" s="30">
        <f>IF(N98="Clos","",IF(S98="","À renseigner",IF(S98&lt;Paramètres!$B$2,"En retard",IF(S98&lt;=Paramètres!$B$2+7,"Sous 7 jours",""))))</f>
        <v/>
      </c>
      <c r="U98" s="21" t="n"/>
    </row>
    <row r="99">
      <c r="A99" s="26" t="n"/>
      <c r="B99" s="27" t="n"/>
      <c r="C99" s="21" t="n"/>
      <c r="D99" s="26" t="n"/>
      <c r="E99" s="21" t="n"/>
      <c r="F99" s="21" t="n"/>
      <c r="G99" s="21" t="n"/>
      <c r="H99" s="28" t="n"/>
      <c r="I99" s="28" t="n"/>
      <c r="J99" s="32">
        <f>IF(OR(H99="",I99=""),"",H99*I99)</f>
        <v/>
      </c>
      <c r="K99" s="33">
        <f>IF(J99="","",IFERROR(INDEX(Paramètres!$H$2:$H$5,MATCH(J99,Paramètres!$G$2:$G$5,1)),""))</f>
        <v/>
      </c>
      <c r="L99" s="26" t="n"/>
      <c r="M99" s="21" t="n"/>
      <c r="N99" s="26" t="n"/>
      <c r="O99" s="31" t="n"/>
      <c r="P99" s="32">
        <f>IF(OR(J99="",O99=""),"",ROUND(J99*(1-O99),0))</f>
        <v/>
      </c>
      <c r="Q99" s="33">
        <f>IF(P99="","",IFERROR(INDEX(Paramètres!$H$2:$H$5,MATCH(P99,Paramètres!$G$2:$G$5,1)),""))</f>
        <v/>
      </c>
      <c r="R99" s="27" t="n"/>
      <c r="S99" s="27" t="n"/>
      <c r="T99" s="33">
        <f>IF(N99="Clos","",IF(S99="","À renseigner",IF(S99&lt;Paramètres!$B$2,"En retard",IF(S99&lt;=Paramètres!$B$2+7,"Sous 7 jours",""))))</f>
        <v/>
      </c>
      <c r="U99" s="21" t="n"/>
    </row>
    <row r="100">
      <c r="A100" s="26" t="n"/>
      <c r="B100" s="27" t="n"/>
      <c r="C100" s="21" t="n"/>
      <c r="D100" s="26" t="n"/>
      <c r="E100" s="21" t="n"/>
      <c r="F100" s="21" t="n"/>
      <c r="G100" s="21" t="n"/>
      <c r="H100" s="28" t="n"/>
      <c r="I100" s="28" t="n"/>
      <c r="J100" s="29">
        <f>IF(OR(H100="",I100=""),"",H100*I100)</f>
        <v/>
      </c>
      <c r="K100" s="30">
        <f>IF(J100="","",IFERROR(INDEX(Paramètres!$H$2:$H$5,MATCH(J100,Paramètres!$G$2:$G$5,1)),""))</f>
        <v/>
      </c>
      <c r="L100" s="26" t="n"/>
      <c r="M100" s="21" t="n"/>
      <c r="N100" s="26" t="n"/>
      <c r="O100" s="31" t="n"/>
      <c r="P100" s="29">
        <f>IF(OR(J100="",O100=""),"",ROUND(J100*(1-O100),0))</f>
        <v/>
      </c>
      <c r="Q100" s="30">
        <f>IF(P100="","",IFERROR(INDEX(Paramètres!$H$2:$H$5,MATCH(P100,Paramètres!$G$2:$G$5,1)),""))</f>
        <v/>
      </c>
      <c r="R100" s="27" t="n"/>
      <c r="S100" s="27" t="n"/>
      <c r="T100" s="30">
        <f>IF(N100="Clos","",IF(S100="","À renseigner",IF(S100&lt;Paramètres!$B$2,"En retard",IF(S100&lt;=Paramètres!$B$2+7,"Sous 7 jours",""))))</f>
        <v/>
      </c>
      <c r="U100" s="21" t="n"/>
    </row>
    <row r="101">
      <c r="A101" s="26" t="n"/>
      <c r="B101" s="27" t="n"/>
      <c r="C101" s="21" t="n"/>
      <c r="D101" s="26" t="n"/>
      <c r="E101" s="21" t="n"/>
      <c r="F101" s="21" t="n"/>
      <c r="G101" s="21" t="n"/>
      <c r="H101" s="28" t="n"/>
      <c r="I101" s="28" t="n"/>
      <c r="J101" s="32">
        <f>IF(OR(H101="",I101=""),"",H101*I101)</f>
        <v/>
      </c>
      <c r="K101" s="33">
        <f>IF(J101="","",IFERROR(INDEX(Paramètres!$H$2:$H$5,MATCH(J101,Paramètres!$G$2:$G$5,1)),""))</f>
        <v/>
      </c>
      <c r="L101" s="26" t="n"/>
      <c r="M101" s="21" t="n"/>
      <c r="N101" s="26" t="n"/>
      <c r="O101" s="31" t="n"/>
      <c r="P101" s="32">
        <f>IF(OR(J101="",O101=""),"",ROUND(J101*(1-O101),0))</f>
        <v/>
      </c>
      <c r="Q101" s="33">
        <f>IF(P101="","",IFERROR(INDEX(Paramètres!$H$2:$H$5,MATCH(P101,Paramètres!$G$2:$G$5,1)),""))</f>
        <v/>
      </c>
      <c r="R101" s="27" t="n"/>
      <c r="S101" s="27" t="n"/>
      <c r="T101" s="33">
        <f>IF(N101="Clos","",IF(S101="","À renseigner",IF(S101&lt;Paramètres!$B$2,"En retard",IF(S101&lt;=Paramètres!$B$2+7,"Sous 7 jours",""))))</f>
        <v/>
      </c>
      <c r="U101" s="21" t="n"/>
    </row>
    <row r="102">
      <c r="A102" s="26" t="n"/>
      <c r="B102" s="27" t="n"/>
      <c r="C102" s="21" t="n"/>
      <c r="D102" s="26" t="n"/>
      <c r="E102" s="21" t="n"/>
      <c r="F102" s="21" t="n"/>
      <c r="G102" s="21" t="n"/>
      <c r="H102" s="28" t="n"/>
      <c r="I102" s="28" t="n"/>
      <c r="J102" s="29">
        <f>IF(OR(H102="",I102=""),"",H102*I102)</f>
        <v/>
      </c>
      <c r="K102" s="30">
        <f>IF(J102="","",IFERROR(INDEX(Paramètres!$H$2:$H$5,MATCH(J102,Paramètres!$G$2:$G$5,1)),""))</f>
        <v/>
      </c>
      <c r="L102" s="26" t="n"/>
      <c r="M102" s="21" t="n"/>
      <c r="N102" s="26" t="n"/>
      <c r="O102" s="31" t="n"/>
      <c r="P102" s="29">
        <f>IF(OR(J102="",O102=""),"",ROUND(J102*(1-O102),0))</f>
        <v/>
      </c>
      <c r="Q102" s="30">
        <f>IF(P102="","",IFERROR(INDEX(Paramètres!$H$2:$H$5,MATCH(P102,Paramètres!$G$2:$G$5,1)),""))</f>
        <v/>
      </c>
      <c r="R102" s="27" t="n"/>
      <c r="S102" s="27" t="n"/>
      <c r="T102" s="30">
        <f>IF(N102="Clos","",IF(S102="","À renseigner",IF(S102&lt;Paramètres!$B$2,"En retard",IF(S102&lt;=Paramètres!$B$2+7,"Sous 7 jours",""))))</f>
        <v/>
      </c>
      <c r="U102" s="21" t="n"/>
    </row>
    <row r="103">
      <c r="A103" s="26" t="n"/>
      <c r="B103" s="27" t="n"/>
      <c r="C103" s="21" t="n"/>
      <c r="D103" s="26" t="n"/>
      <c r="E103" s="21" t="n"/>
      <c r="F103" s="21" t="n"/>
      <c r="G103" s="21" t="n"/>
      <c r="H103" s="28" t="n"/>
      <c r="I103" s="28" t="n"/>
      <c r="J103" s="32">
        <f>IF(OR(H103="",I103=""),"",H103*I103)</f>
        <v/>
      </c>
      <c r="K103" s="33">
        <f>IF(J103="","",IFERROR(INDEX(Paramètres!$H$2:$H$5,MATCH(J103,Paramètres!$G$2:$G$5,1)),""))</f>
        <v/>
      </c>
      <c r="L103" s="26" t="n"/>
      <c r="M103" s="21" t="n"/>
      <c r="N103" s="26" t="n"/>
      <c r="O103" s="31" t="n"/>
      <c r="P103" s="32">
        <f>IF(OR(J103="",O103=""),"",ROUND(J103*(1-O103),0))</f>
        <v/>
      </c>
      <c r="Q103" s="33">
        <f>IF(P103="","",IFERROR(INDEX(Paramètres!$H$2:$H$5,MATCH(P103,Paramètres!$G$2:$G$5,1)),""))</f>
        <v/>
      </c>
      <c r="R103" s="27" t="n"/>
      <c r="S103" s="27" t="n"/>
      <c r="T103" s="33">
        <f>IF(N103="Clos","",IF(S103="","À renseigner",IF(S103&lt;Paramètres!$B$2,"En retard",IF(S103&lt;=Paramètres!$B$2+7,"Sous 7 jours",""))))</f>
        <v/>
      </c>
      <c r="U103" s="21" t="n"/>
    </row>
    <row r="104">
      <c r="A104" s="26" t="n"/>
      <c r="B104" s="27" t="n"/>
      <c r="C104" s="21" t="n"/>
      <c r="D104" s="26" t="n"/>
      <c r="E104" s="21" t="n"/>
      <c r="F104" s="21" t="n"/>
      <c r="G104" s="21" t="n"/>
      <c r="H104" s="28" t="n"/>
      <c r="I104" s="28" t="n"/>
      <c r="J104" s="29">
        <f>IF(OR(H104="",I104=""),"",H104*I104)</f>
        <v/>
      </c>
      <c r="K104" s="30">
        <f>IF(J104="","",IFERROR(INDEX(Paramètres!$H$2:$H$5,MATCH(J104,Paramètres!$G$2:$G$5,1)),""))</f>
        <v/>
      </c>
      <c r="L104" s="26" t="n"/>
      <c r="M104" s="21" t="n"/>
      <c r="N104" s="26" t="n"/>
      <c r="O104" s="31" t="n"/>
      <c r="P104" s="29">
        <f>IF(OR(J104="",O104=""),"",ROUND(J104*(1-O104),0))</f>
        <v/>
      </c>
      <c r="Q104" s="30">
        <f>IF(P104="","",IFERROR(INDEX(Paramètres!$H$2:$H$5,MATCH(P104,Paramètres!$G$2:$G$5,1)),""))</f>
        <v/>
      </c>
      <c r="R104" s="27" t="n"/>
      <c r="S104" s="27" t="n"/>
      <c r="T104" s="30">
        <f>IF(N104="Clos","",IF(S104="","À renseigner",IF(S104&lt;Paramètres!$B$2,"En retard",IF(S104&lt;=Paramètres!$B$2+7,"Sous 7 jours",""))))</f>
        <v/>
      </c>
      <c r="U104" s="21" t="n"/>
    </row>
    <row r="105">
      <c r="A105" s="26" t="n"/>
      <c r="B105" s="27" t="n"/>
      <c r="C105" s="21" t="n"/>
      <c r="D105" s="26" t="n"/>
      <c r="E105" s="21" t="n"/>
      <c r="F105" s="21" t="n"/>
      <c r="G105" s="21" t="n"/>
      <c r="H105" s="28" t="n"/>
      <c r="I105" s="28" t="n"/>
      <c r="J105" s="32">
        <f>IF(OR(H105="",I105=""),"",H105*I105)</f>
        <v/>
      </c>
      <c r="K105" s="33">
        <f>IF(J105="","",IFERROR(INDEX(Paramètres!$H$2:$H$5,MATCH(J105,Paramètres!$G$2:$G$5,1)),""))</f>
        <v/>
      </c>
      <c r="L105" s="26" t="n"/>
      <c r="M105" s="21" t="n"/>
      <c r="N105" s="26" t="n"/>
      <c r="O105" s="31" t="n"/>
      <c r="P105" s="32">
        <f>IF(OR(J105="",O105=""),"",ROUND(J105*(1-O105),0))</f>
        <v/>
      </c>
      <c r="Q105" s="33">
        <f>IF(P105="","",IFERROR(INDEX(Paramètres!$H$2:$H$5,MATCH(P105,Paramètres!$G$2:$G$5,1)),""))</f>
        <v/>
      </c>
      <c r="R105" s="27" t="n"/>
      <c r="S105" s="27" t="n"/>
      <c r="T105" s="33">
        <f>IF(N105="Clos","",IF(S105="","À renseigner",IF(S105&lt;Paramètres!$B$2,"En retard",IF(S105&lt;=Paramètres!$B$2+7,"Sous 7 jours",""))))</f>
        <v/>
      </c>
      <c r="U105" s="21" t="n"/>
    </row>
    <row r="106">
      <c r="A106" s="26" t="n"/>
      <c r="B106" s="27" t="n"/>
      <c r="C106" s="21" t="n"/>
      <c r="D106" s="26" t="n"/>
      <c r="E106" s="21" t="n"/>
      <c r="F106" s="21" t="n"/>
      <c r="G106" s="21" t="n"/>
      <c r="H106" s="28" t="n"/>
      <c r="I106" s="28" t="n"/>
      <c r="J106" s="29">
        <f>IF(OR(H106="",I106=""),"",H106*I106)</f>
        <v/>
      </c>
      <c r="K106" s="30">
        <f>IF(J106="","",IFERROR(INDEX(Paramètres!$H$2:$H$5,MATCH(J106,Paramètres!$G$2:$G$5,1)),""))</f>
        <v/>
      </c>
      <c r="L106" s="26" t="n"/>
      <c r="M106" s="21" t="n"/>
      <c r="N106" s="26" t="n"/>
      <c r="O106" s="31" t="n"/>
      <c r="P106" s="29">
        <f>IF(OR(J106="",O106=""),"",ROUND(J106*(1-O106),0))</f>
        <v/>
      </c>
      <c r="Q106" s="30">
        <f>IF(P106="","",IFERROR(INDEX(Paramètres!$H$2:$H$5,MATCH(P106,Paramètres!$G$2:$G$5,1)),""))</f>
        <v/>
      </c>
      <c r="R106" s="27" t="n"/>
      <c r="S106" s="27" t="n"/>
      <c r="T106" s="30">
        <f>IF(N106="Clos","",IF(S106="","À renseigner",IF(S106&lt;Paramètres!$B$2,"En retard",IF(S106&lt;=Paramètres!$B$2+7,"Sous 7 jours",""))))</f>
        <v/>
      </c>
      <c r="U106" s="21" t="n"/>
    </row>
    <row r="107">
      <c r="A107" s="26" t="n"/>
      <c r="B107" s="27" t="n"/>
      <c r="C107" s="21" t="n"/>
      <c r="D107" s="26" t="n"/>
      <c r="E107" s="21" t="n"/>
      <c r="F107" s="21" t="n"/>
      <c r="G107" s="21" t="n"/>
      <c r="H107" s="28" t="n"/>
      <c r="I107" s="28" t="n"/>
      <c r="J107" s="32">
        <f>IF(OR(H107="",I107=""),"",H107*I107)</f>
        <v/>
      </c>
      <c r="K107" s="33">
        <f>IF(J107="","",IFERROR(INDEX(Paramètres!$H$2:$H$5,MATCH(J107,Paramètres!$G$2:$G$5,1)),""))</f>
        <v/>
      </c>
      <c r="L107" s="26" t="n"/>
      <c r="M107" s="21" t="n"/>
      <c r="N107" s="26" t="n"/>
      <c r="O107" s="31" t="n"/>
      <c r="P107" s="32">
        <f>IF(OR(J107="",O107=""),"",ROUND(J107*(1-O107),0))</f>
        <v/>
      </c>
      <c r="Q107" s="33">
        <f>IF(P107="","",IFERROR(INDEX(Paramètres!$H$2:$H$5,MATCH(P107,Paramètres!$G$2:$G$5,1)),""))</f>
        <v/>
      </c>
      <c r="R107" s="27" t="n"/>
      <c r="S107" s="27" t="n"/>
      <c r="T107" s="33">
        <f>IF(N107="Clos","",IF(S107="","À renseigner",IF(S107&lt;Paramètres!$B$2,"En retard",IF(S107&lt;=Paramètres!$B$2+7,"Sous 7 jours",""))))</f>
        <v/>
      </c>
      <c r="U107" s="21" t="n"/>
    </row>
    <row r="108">
      <c r="A108" s="26" t="n"/>
      <c r="B108" s="27" t="n"/>
      <c r="C108" s="21" t="n"/>
      <c r="D108" s="26" t="n"/>
      <c r="E108" s="21" t="n"/>
      <c r="F108" s="21" t="n"/>
      <c r="G108" s="21" t="n"/>
      <c r="H108" s="28" t="n"/>
      <c r="I108" s="28" t="n"/>
      <c r="J108" s="29">
        <f>IF(OR(H108="",I108=""),"",H108*I108)</f>
        <v/>
      </c>
      <c r="K108" s="30">
        <f>IF(J108="","",IFERROR(INDEX(Paramètres!$H$2:$H$5,MATCH(J108,Paramètres!$G$2:$G$5,1)),""))</f>
        <v/>
      </c>
      <c r="L108" s="26" t="n"/>
      <c r="M108" s="21" t="n"/>
      <c r="N108" s="26" t="n"/>
      <c r="O108" s="31" t="n"/>
      <c r="P108" s="29">
        <f>IF(OR(J108="",O108=""),"",ROUND(J108*(1-O108),0))</f>
        <v/>
      </c>
      <c r="Q108" s="30">
        <f>IF(P108="","",IFERROR(INDEX(Paramètres!$H$2:$H$5,MATCH(P108,Paramètres!$G$2:$G$5,1)),""))</f>
        <v/>
      </c>
      <c r="R108" s="27" t="n"/>
      <c r="S108" s="27" t="n"/>
      <c r="T108" s="30">
        <f>IF(N108="Clos","",IF(S108="","À renseigner",IF(S108&lt;Paramètres!$B$2,"En retard",IF(S108&lt;=Paramètres!$B$2+7,"Sous 7 jours",""))))</f>
        <v/>
      </c>
      <c r="U108" s="21" t="n"/>
    </row>
    <row r="109">
      <c r="A109" s="26" t="n"/>
      <c r="B109" s="27" t="n"/>
      <c r="C109" s="21" t="n"/>
      <c r="D109" s="26" t="n"/>
      <c r="E109" s="21" t="n"/>
      <c r="F109" s="21" t="n"/>
      <c r="G109" s="21" t="n"/>
      <c r="H109" s="28" t="n"/>
      <c r="I109" s="28" t="n"/>
      <c r="J109" s="32">
        <f>IF(OR(H109="",I109=""),"",H109*I109)</f>
        <v/>
      </c>
      <c r="K109" s="33">
        <f>IF(J109="","",IFERROR(INDEX(Paramètres!$H$2:$H$5,MATCH(J109,Paramètres!$G$2:$G$5,1)),""))</f>
        <v/>
      </c>
      <c r="L109" s="26" t="n"/>
      <c r="M109" s="21" t="n"/>
      <c r="N109" s="26" t="n"/>
      <c r="O109" s="31" t="n"/>
      <c r="P109" s="32">
        <f>IF(OR(J109="",O109=""),"",ROUND(J109*(1-O109),0))</f>
        <v/>
      </c>
      <c r="Q109" s="33">
        <f>IF(P109="","",IFERROR(INDEX(Paramètres!$H$2:$H$5,MATCH(P109,Paramètres!$G$2:$G$5,1)),""))</f>
        <v/>
      </c>
      <c r="R109" s="27" t="n"/>
      <c r="S109" s="27" t="n"/>
      <c r="T109" s="33">
        <f>IF(N109="Clos","",IF(S109="","À renseigner",IF(S109&lt;Paramètres!$B$2,"En retard",IF(S109&lt;=Paramètres!$B$2+7,"Sous 7 jours",""))))</f>
        <v/>
      </c>
      <c r="U109" s="21" t="n"/>
    </row>
    <row r="110">
      <c r="A110" s="26" t="n"/>
      <c r="B110" s="27" t="n"/>
      <c r="C110" s="21" t="n"/>
      <c r="D110" s="26" t="n"/>
      <c r="E110" s="21" t="n"/>
      <c r="F110" s="21" t="n"/>
      <c r="G110" s="21" t="n"/>
      <c r="H110" s="28" t="n"/>
      <c r="I110" s="28" t="n"/>
      <c r="J110" s="29">
        <f>IF(OR(H110="",I110=""),"",H110*I110)</f>
        <v/>
      </c>
      <c r="K110" s="30">
        <f>IF(J110="","",IFERROR(INDEX(Paramètres!$H$2:$H$5,MATCH(J110,Paramètres!$G$2:$G$5,1)),""))</f>
        <v/>
      </c>
      <c r="L110" s="26" t="n"/>
      <c r="M110" s="21" t="n"/>
      <c r="N110" s="26" t="n"/>
      <c r="O110" s="31" t="n"/>
      <c r="P110" s="29">
        <f>IF(OR(J110="",O110=""),"",ROUND(J110*(1-O110),0))</f>
        <v/>
      </c>
      <c r="Q110" s="30">
        <f>IF(P110="","",IFERROR(INDEX(Paramètres!$H$2:$H$5,MATCH(P110,Paramètres!$G$2:$G$5,1)),""))</f>
        <v/>
      </c>
      <c r="R110" s="27" t="n"/>
      <c r="S110" s="27" t="n"/>
      <c r="T110" s="30">
        <f>IF(N110="Clos","",IF(S110="","À renseigner",IF(S110&lt;Paramètres!$B$2,"En retard",IF(S110&lt;=Paramètres!$B$2+7,"Sous 7 jours",""))))</f>
        <v/>
      </c>
      <c r="U110" s="21" t="n"/>
    </row>
    <row r="111">
      <c r="A111" s="26" t="n"/>
      <c r="B111" s="27" t="n"/>
      <c r="C111" s="21" t="n"/>
      <c r="D111" s="26" t="n"/>
      <c r="E111" s="21" t="n"/>
      <c r="F111" s="21" t="n"/>
      <c r="G111" s="21" t="n"/>
      <c r="H111" s="28" t="n"/>
      <c r="I111" s="28" t="n"/>
      <c r="J111" s="32">
        <f>IF(OR(H111="",I111=""),"",H111*I111)</f>
        <v/>
      </c>
      <c r="K111" s="33">
        <f>IF(J111="","",IFERROR(INDEX(Paramètres!$H$2:$H$5,MATCH(J111,Paramètres!$G$2:$G$5,1)),""))</f>
        <v/>
      </c>
      <c r="L111" s="26" t="n"/>
      <c r="M111" s="21" t="n"/>
      <c r="N111" s="26" t="n"/>
      <c r="O111" s="31" t="n"/>
      <c r="P111" s="32">
        <f>IF(OR(J111="",O111=""),"",ROUND(J111*(1-O111),0))</f>
        <v/>
      </c>
      <c r="Q111" s="33">
        <f>IF(P111="","",IFERROR(INDEX(Paramètres!$H$2:$H$5,MATCH(P111,Paramètres!$G$2:$G$5,1)),""))</f>
        <v/>
      </c>
      <c r="R111" s="27" t="n"/>
      <c r="S111" s="27" t="n"/>
      <c r="T111" s="33">
        <f>IF(N111="Clos","",IF(S111="","À renseigner",IF(S111&lt;Paramètres!$B$2,"En retard",IF(S111&lt;=Paramètres!$B$2+7,"Sous 7 jours",""))))</f>
        <v/>
      </c>
      <c r="U111" s="21" t="n"/>
    </row>
    <row r="112">
      <c r="A112" s="26" t="n"/>
      <c r="B112" s="27" t="n"/>
      <c r="C112" s="21" t="n"/>
      <c r="D112" s="26" t="n"/>
      <c r="E112" s="21" t="n"/>
      <c r="F112" s="21" t="n"/>
      <c r="G112" s="21" t="n"/>
      <c r="H112" s="28" t="n"/>
      <c r="I112" s="28" t="n"/>
      <c r="J112" s="29">
        <f>IF(OR(H112="",I112=""),"",H112*I112)</f>
        <v/>
      </c>
      <c r="K112" s="30">
        <f>IF(J112="","",IFERROR(INDEX(Paramètres!$H$2:$H$5,MATCH(J112,Paramètres!$G$2:$G$5,1)),""))</f>
        <v/>
      </c>
      <c r="L112" s="26" t="n"/>
      <c r="M112" s="21" t="n"/>
      <c r="N112" s="26" t="n"/>
      <c r="O112" s="31" t="n"/>
      <c r="P112" s="29">
        <f>IF(OR(J112="",O112=""),"",ROUND(J112*(1-O112),0))</f>
        <v/>
      </c>
      <c r="Q112" s="30">
        <f>IF(P112="","",IFERROR(INDEX(Paramètres!$H$2:$H$5,MATCH(P112,Paramètres!$G$2:$G$5,1)),""))</f>
        <v/>
      </c>
      <c r="R112" s="27" t="n"/>
      <c r="S112" s="27" t="n"/>
      <c r="T112" s="30">
        <f>IF(N112="Clos","",IF(S112="","À renseigner",IF(S112&lt;Paramètres!$B$2,"En retard",IF(S112&lt;=Paramètres!$B$2+7,"Sous 7 jours",""))))</f>
        <v/>
      </c>
      <c r="U112" s="21" t="n"/>
    </row>
    <row r="113">
      <c r="A113" s="26" t="n"/>
      <c r="B113" s="27" t="n"/>
      <c r="C113" s="21" t="n"/>
      <c r="D113" s="26" t="n"/>
      <c r="E113" s="21" t="n"/>
      <c r="F113" s="21" t="n"/>
      <c r="G113" s="21" t="n"/>
      <c r="H113" s="28" t="n"/>
      <c r="I113" s="28" t="n"/>
      <c r="J113" s="32">
        <f>IF(OR(H113="",I113=""),"",H113*I113)</f>
        <v/>
      </c>
      <c r="K113" s="33">
        <f>IF(J113="","",IFERROR(INDEX(Paramètres!$H$2:$H$5,MATCH(J113,Paramètres!$G$2:$G$5,1)),""))</f>
        <v/>
      </c>
      <c r="L113" s="26" t="n"/>
      <c r="M113" s="21" t="n"/>
      <c r="N113" s="26" t="n"/>
      <c r="O113" s="31" t="n"/>
      <c r="P113" s="32">
        <f>IF(OR(J113="",O113=""),"",ROUND(J113*(1-O113),0))</f>
        <v/>
      </c>
      <c r="Q113" s="33">
        <f>IF(P113="","",IFERROR(INDEX(Paramètres!$H$2:$H$5,MATCH(P113,Paramètres!$G$2:$G$5,1)),""))</f>
        <v/>
      </c>
      <c r="R113" s="27" t="n"/>
      <c r="S113" s="27" t="n"/>
      <c r="T113" s="33">
        <f>IF(N113="Clos","",IF(S113="","À renseigner",IF(S113&lt;Paramètres!$B$2,"En retard",IF(S113&lt;=Paramètres!$B$2+7,"Sous 7 jours",""))))</f>
        <v/>
      </c>
      <c r="U113" s="21" t="n"/>
    </row>
    <row r="114">
      <c r="A114" s="26" t="n"/>
      <c r="B114" s="27" t="n"/>
      <c r="C114" s="21" t="n"/>
      <c r="D114" s="26" t="n"/>
      <c r="E114" s="21" t="n"/>
      <c r="F114" s="21" t="n"/>
      <c r="G114" s="21" t="n"/>
      <c r="H114" s="28" t="n"/>
      <c r="I114" s="28" t="n"/>
      <c r="J114" s="29">
        <f>IF(OR(H114="",I114=""),"",H114*I114)</f>
        <v/>
      </c>
      <c r="K114" s="30">
        <f>IF(J114="","",IFERROR(INDEX(Paramètres!$H$2:$H$5,MATCH(J114,Paramètres!$G$2:$G$5,1)),""))</f>
        <v/>
      </c>
      <c r="L114" s="26" t="n"/>
      <c r="M114" s="21" t="n"/>
      <c r="N114" s="26" t="n"/>
      <c r="O114" s="31" t="n"/>
      <c r="P114" s="29">
        <f>IF(OR(J114="",O114=""),"",ROUND(J114*(1-O114),0))</f>
        <v/>
      </c>
      <c r="Q114" s="30">
        <f>IF(P114="","",IFERROR(INDEX(Paramètres!$H$2:$H$5,MATCH(P114,Paramètres!$G$2:$G$5,1)),""))</f>
        <v/>
      </c>
      <c r="R114" s="27" t="n"/>
      <c r="S114" s="27" t="n"/>
      <c r="T114" s="30">
        <f>IF(N114="Clos","",IF(S114="","À renseigner",IF(S114&lt;Paramètres!$B$2,"En retard",IF(S114&lt;=Paramètres!$B$2+7,"Sous 7 jours",""))))</f>
        <v/>
      </c>
      <c r="U114" s="21" t="n"/>
    </row>
    <row r="115">
      <c r="A115" s="26" t="n"/>
      <c r="B115" s="27" t="n"/>
      <c r="C115" s="21" t="n"/>
      <c r="D115" s="26" t="n"/>
      <c r="E115" s="21" t="n"/>
      <c r="F115" s="21" t="n"/>
      <c r="G115" s="21" t="n"/>
      <c r="H115" s="28" t="n"/>
      <c r="I115" s="28" t="n"/>
      <c r="J115" s="32">
        <f>IF(OR(H115="",I115=""),"",H115*I115)</f>
        <v/>
      </c>
      <c r="K115" s="33">
        <f>IF(J115="","",IFERROR(INDEX(Paramètres!$H$2:$H$5,MATCH(J115,Paramètres!$G$2:$G$5,1)),""))</f>
        <v/>
      </c>
      <c r="L115" s="26" t="n"/>
      <c r="M115" s="21" t="n"/>
      <c r="N115" s="26" t="n"/>
      <c r="O115" s="31" t="n"/>
      <c r="P115" s="32">
        <f>IF(OR(J115="",O115=""),"",ROUND(J115*(1-O115),0))</f>
        <v/>
      </c>
      <c r="Q115" s="33">
        <f>IF(P115="","",IFERROR(INDEX(Paramètres!$H$2:$H$5,MATCH(P115,Paramètres!$G$2:$G$5,1)),""))</f>
        <v/>
      </c>
      <c r="R115" s="27" t="n"/>
      <c r="S115" s="27" t="n"/>
      <c r="T115" s="33">
        <f>IF(N115="Clos","",IF(S115="","À renseigner",IF(S115&lt;Paramètres!$B$2,"En retard",IF(S115&lt;=Paramètres!$B$2+7,"Sous 7 jours",""))))</f>
        <v/>
      </c>
      <c r="U115" s="21" t="n"/>
    </row>
    <row r="116">
      <c r="A116" s="26" t="n"/>
      <c r="B116" s="27" t="n"/>
      <c r="C116" s="21" t="n"/>
      <c r="D116" s="26" t="n"/>
      <c r="E116" s="21" t="n"/>
      <c r="F116" s="21" t="n"/>
      <c r="G116" s="21" t="n"/>
      <c r="H116" s="28" t="n"/>
      <c r="I116" s="28" t="n"/>
      <c r="J116" s="29">
        <f>IF(OR(H116="",I116=""),"",H116*I116)</f>
        <v/>
      </c>
      <c r="K116" s="30">
        <f>IF(J116="","",IFERROR(INDEX(Paramètres!$H$2:$H$5,MATCH(J116,Paramètres!$G$2:$G$5,1)),""))</f>
        <v/>
      </c>
      <c r="L116" s="26" t="n"/>
      <c r="M116" s="21" t="n"/>
      <c r="N116" s="26" t="n"/>
      <c r="O116" s="31" t="n"/>
      <c r="P116" s="29">
        <f>IF(OR(J116="",O116=""),"",ROUND(J116*(1-O116),0))</f>
        <v/>
      </c>
      <c r="Q116" s="30">
        <f>IF(P116="","",IFERROR(INDEX(Paramètres!$H$2:$H$5,MATCH(P116,Paramètres!$G$2:$G$5,1)),""))</f>
        <v/>
      </c>
      <c r="R116" s="27" t="n"/>
      <c r="S116" s="27" t="n"/>
      <c r="T116" s="30">
        <f>IF(N116="Clos","",IF(S116="","À renseigner",IF(S116&lt;Paramètres!$B$2,"En retard",IF(S116&lt;=Paramètres!$B$2+7,"Sous 7 jours",""))))</f>
        <v/>
      </c>
      <c r="U116" s="21" t="n"/>
    </row>
    <row r="117">
      <c r="A117" s="26" t="n"/>
      <c r="B117" s="27" t="n"/>
      <c r="C117" s="21" t="n"/>
      <c r="D117" s="26" t="n"/>
      <c r="E117" s="21" t="n"/>
      <c r="F117" s="21" t="n"/>
      <c r="G117" s="21" t="n"/>
      <c r="H117" s="28" t="n"/>
      <c r="I117" s="28" t="n"/>
      <c r="J117" s="32">
        <f>IF(OR(H117="",I117=""),"",H117*I117)</f>
        <v/>
      </c>
      <c r="K117" s="33">
        <f>IF(J117="","",IFERROR(INDEX(Paramètres!$H$2:$H$5,MATCH(J117,Paramètres!$G$2:$G$5,1)),""))</f>
        <v/>
      </c>
      <c r="L117" s="26" t="n"/>
      <c r="M117" s="21" t="n"/>
      <c r="N117" s="26" t="n"/>
      <c r="O117" s="31" t="n"/>
      <c r="P117" s="32">
        <f>IF(OR(J117="",O117=""),"",ROUND(J117*(1-O117),0))</f>
        <v/>
      </c>
      <c r="Q117" s="33">
        <f>IF(P117="","",IFERROR(INDEX(Paramètres!$H$2:$H$5,MATCH(P117,Paramètres!$G$2:$G$5,1)),""))</f>
        <v/>
      </c>
      <c r="R117" s="27" t="n"/>
      <c r="S117" s="27" t="n"/>
      <c r="T117" s="33">
        <f>IF(N117="Clos","",IF(S117="","À renseigner",IF(S117&lt;Paramètres!$B$2,"En retard",IF(S117&lt;=Paramètres!$B$2+7,"Sous 7 jours",""))))</f>
        <v/>
      </c>
      <c r="U117" s="21" t="n"/>
    </row>
    <row r="118">
      <c r="A118" s="26" t="n"/>
      <c r="B118" s="27" t="n"/>
      <c r="C118" s="21" t="n"/>
      <c r="D118" s="26" t="n"/>
      <c r="E118" s="21" t="n"/>
      <c r="F118" s="21" t="n"/>
      <c r="G118" s="21" t="n"/>
      <c r="H118" s="28" t="n"/>
      <c r="I118" s="28" t="n"/>
      <c r="J118" s="29">
        <f>IF(OR(H118="",I118=""),"",H118*I118)</f>
        <v/>
      </c>
      <c r="K118" s="30">
        <f>IF(J118="","",IFERROR(INDEX(Paramètres!$H$2:$H$5,MATCH(J118,Paramètres!$G$2:$G$5,1)),""))</f>
        <v/>
      </c>
      <c r="L118" s="26" t="n"/>
      <c r="M118" s="21" t="n"/>
      <c r="N118" s="26" t="n"/>
      <c r="O118" s="31" t="n"/>
      <c r="P118" s="29">
        <f>IF(OR(J118="",O118=""),"",ROUND(J118*(1-O118),0))</f>
        <v/>
      </c>
      <c r="Q118" s="30">
        <f>IF(P118="","",IFERROR(INDEX(Paramètres!$H$2:$H$5,MATCH(P118,Paramètres!$G$2:$G$5,1)),""))</f>
        <v/>
      </c>
      <c r="R118" s="27" t="n"/>
      <c r="S118" s="27" t="n"/>
      <c r="T118" s="30">
        <f>IF(N118="Clos","",IF(S118="","À renseigner",IF(S118&lt;Paramètres!$B$2,"En retard",IF(S118&lt;=Paramètres!$B$2+7,"Sous 7 jours",""))))</f>
        <v/>
      </c>
      <c r="U118" s="21" t="n"/>
    </row>
    <row r="119">
      <c r="A119" s="26" t="n"/>
      <c r="B119" s="27" t="n"/>
      <c r="C119" s="21" t="n"/>
      <c r="D119" s="26" t="n"/>
      <c r="E119" s="21" t="n"/>
      <c r="F119" s="21" t="n"/>
      <c r="G119" s="21" t="n"/>
      <c r="H119" s="28" t="n"/>
      <c r="I119" s="28" t="n"/>
      <c r="J119" s="32">
        <f>IF(OR(H119="",I119=""),"",H119*I119)</f>
        <v/>
      </c>
      <c r="K119" s="33">
        <f>IF(J119="","",IFERROR(INDEX(Paramètres!$H$2:$H$5,MATCH(J119,Paramètres!$G$2:$G$5,1)),""))</f>
        <v/>
      </c>
      <c r="L119" s="26" t="n"/>
      <c r="M119" s="21" t="n"/>
      <c r="N119" s="26" t="n"/>
      <c r="O119" s="31" t="n"/>
      <c r="P119" s="32">
        <f>IF(OR(J119="",O119=""),"",ROUND(J119*(1-O119),0))</f>
        <v/>
      </c>
      <c r="Q119" s="33">
        <f>IF(P119="","",IFERROR(INDEX(Paramètres!$H$2:$H$5,MATCH(P119,Paramètres!$G$2:$G$5,1)),""))</f>
        <v/>
      </c>
      <c r="R119" s="27" t="n"/>
      <c r="S119" s="27" t="n"/>
      <c r="T119" s="33">
        <f>IF(N119="Clos","",IF(S119="","À renseigner",IF(S119&lt;Paramètres!$B$2,"En retard",IF(S119&lt;=Paramètres!$B$2+7,"Sous 7 jours",""))))</f>
        <v/>
      </c>
      <c r="U119" s="21" t="n"/>
    </row>
    <row r="120">
      <c r="A120" s="26" t="n"/>
      <c r="B120" s="27" t="n"/>
      <c r="C120" s="21" t="n"/>
      <c r="D120" s="26" t="n"/>
      <c r="E120" s="21" t="n"/>
      <c r="F120" s="21" t="n"/>
      <c r="G120" s="21" t="n"/>
      <c r="H120" s="28" t="n"/>
      <c r="I120" s="28" t="n"/>
      <c r="J120" s="29">
        <f>IF(OR(H120="",I120=""),"",H120*I120)</f>
        <v/>
      </c>
      <c r="K120" s="30">
        <f>IF(J120="","",IFERROR(INDEX(Paramètres!$H$2:$H$5,MATCH(J120,Paramètres!$G$2:$G$5,1)),""))</f>
        <v/>
      </c>
      <c r="L120" s="26" t="n"/>
      <c r="M120" s="21" t="n"/>
      <c r="N120" s="26" t="n"/>
      <c r="O120" s="31" t="n"/>
      <c r="P120" s="29">
        <f>IF(OR(J120="",O120=""),"",ROUND(J120*(1-O120),0))</f>
        <v/>
      </c>
      <c r="Q120" s="30">
        <f>IF(P120="","",IFERROR(INDEX(Paramètres!$H$2:$H$5,MATCH(P120,Paramètres!$G$2:$G$5,1)),""))</f>
        <v/>
      </c>
      <c r="R120" s="27" t="n"/>
      <c r="S120" s="27" t="n"/>
      <c r="T120" s="30">
        <f>IF(N120="Clos","",IF(S120="","À renseigner",IF(S120&lt;Paramètres!$B$2,"En retard",IF(S120&lt;=Paramètres!$B$2+7,"Sous 7 jours",""))))</f>
        <v/>
      </c>
      <c r="U120" s="21" t="n"/>
    </row>
    <row r="121">
      <c r="A121" s="26" t="n"/>
      <c r="B121" s="27" t="n"/>
      <c r="C121" s="21" t="n"/>
      <c r="D121" s="26" t="n"/>
      <c r="E121" s="21" t="n"/>
      <c r="F121" s="21" t="n"/>
      <c r="G121" s="21" t="n"/>
      <c r="H121" s="28" t="n"/>
      <c r="I121" s="28" t="n"/>
      <c r="J121" s="32">
        <f>IF(OR(H121="",I121=""),"",H121*I121)</f>
        <v/>
      </c>
      <c r="K121" s="33">
        <f>IF(J121="","",IFERROR(INDEX(Paramètres!$H$2:$H$5,MATCH(J121,Paramètres!$G$2:$G$5,1)),""))</f>
        <v/>
      </c>
      <c r="L121" s="26" t="n"/>
      <c r="M121" s="21" t="n"/>
      <c r="N121" s="26" t="n"/>
      <c r="O121" s="31" t="n"/>
      <c r="P121" s="32">
        <f>IF(OR(J121="",O121=""),"",ROUND(J121*(1-O121),0))</f>
        <v/>
      </c>
      <c r="Q121" s="33">
        <f>IF(P121="","",IFERROR(INDEX(Paramètres!$H$2:$H$5,MATCH(P121,Paramètres!$G$2:$G$5,1)),""))</f>
        <v/>
      </c>
      <c r="R121" s="27" t="n"/>
      <c r="S121" s="27" t="n"/>
      <c r="T121" s="33">
        <f>IF(N121="Clos","",IF(S121="","À renseigner",IF(S121&lt;Paramètres!$B$2,"En retard",IF(S121&lt;=Paramètres!$B$2+7,"Sous 7 jours",""))))</f>
        <v/>
      </c>
      <c r="U121" s="21" t="n"/>
    </row>
    <row r="122">
      <c r="A122" s="26" t="n"/>
      <c r="B122" s="27" t="n"/>
      <c r="C122" s="21" t="n"/>
      <c r="D122" s="26" t="n"/>
      <c r="E122" s="21" t="n"/>
      <c r="F122" s="21" t="n"/>
      <c r="G122" s="21" t="n"/>
      <c r="H122" s="28" t="n"/>
      <c r="I122" s="28" t="n"/>
      <c r="J122" s="29">
        <f>IF(OR(H122="",I122=""),"",H122*I122)</f>
        <v/>
      </c>
      <c r="K122" s="30">
        <f>IF(J122="","",IFERROR(INDEX(Paramètres!$H$2:$H$5,MATCH(J122,Paramètres!$G$2:$G$5,1)),""))</f>
        <v/>
      </c>
      <c r="L122" s="26" t="n"/>
      <c r="M122" s="21" t="n"/>
      <c r="N122" s="26" t="n"/>
      <c r="O122" s="31" t="n"/>
      <c r="P122" s="29">
        <f>IF(OR(J122="",O122=""),"",ROUND(J122*(1-O122),0))</f>
        <v/>
      </c>
      <c r="Q122" s="30">
        <f>IF(P122="","",IFERROR(INDEX(Paramètres!$H$2:$H$5,MATCH(P122,Paramètres!$G$2:$G$5,1)),""))</f>
        <v/>
      </c>
      <c r="R122" s="27" t="n"/>
      <c r="S122" s="27" t="n"/>
      <c r="T122" s="30">
        <f>IF(N122="Clos","",IF(S122="","À renseigner",IF(S122&lt;Paramètres!$B$2,"En retard",IF(S122&lt;=Paramètres!$B$2+7,"Sous 7 jours",""))))</f>
        <v/>
      </c>
      <c r="U122" s="21" t="n"/>
    </row>
    <row r="123">
      <c r="A123" s="26" t="n"/>
      <c r="B123" s="27" t="n"/>
      <c r="C123" s="21" t="n"/>
      <c r="D123" s="26" t="n"/>
      <c r="E123" s="21" t="n"/>
      <c r="F123" s="21" t="n"/>
      <c r="G123" s="21" t="n"/>
      <c r="H123" s="28" t="n"/>
      <c r="I123" s="28" t="n"/>
      <c r="J123" s="32">
        <f>IF(OR(H123="",I123=""),"",H123*I123)</f>
        <v/>
      </c>
      <c r="K123" s="33">
        <f>IF(J123="","",IFERROR(INDEX(Paramètres!$H$2:$H$5,MATCH(J123,Paramètres!$G$2:$G$5,1)),""))</f>
        <v/>
      </c>
      <c r="L123" s="26" t="n"/>
      <c r="M123" s="21" t="n"/>
      <c r="N123" s="26" t="n"/>
      <c r="O123" s="31" t="n"/>
      <c r="P123" s="32">
        <f>IF(OR(J123="",O123=""),"",ROUND(J123*(1-O123),0))</f>
        <v/>
      </c>
      <c r="Q123" s="33">
        <f>IF(P123="","",IFERROR(INDEX(Paramètres!$H$2:$H$5,MATCH(P123,Paramètres!$G$2:$G$5,1)),""))</f>
        <v/>
      </c>
      <c r="R123" s="27" t="n"/>
      <c r="S123" s="27" t="n"/>
      <c r="T123" s="33">
        <f>IF(N123="Clos","",IF(S123="","À renseigner",IF(S123&lt;Paramètres!$B$2,"En retard",IF(S123&lt;=Paramètres!$B$2+7,"Sous 7 jours",""))))</f>
        <v/>
      </c>
      <c r="U123" s="21" t="n"/>
    </row>
    <row r="124">
      <c r="A124" s="26" t="n"/>
      <c r="B124" s="27" t="n"/>
      <c r="C124" s="21" t="n"/>
      <c r="D124" s="26" t="n"/>
      <c r="E124" s="21" t="n"/>
      <c r="F124" s="21" t="n"/>
      <c r="G124" s="21" t="n"/>
      <c r="H124" s="28" t="n"/>
      <c r="I124" s="28" t="n"/>
      <c r="J124" s="29">
        <f>IF(OR(H124="",I124=""),"",H124*I124)</f>
        <v/>
      </c>
      <c r="K124" s="30">
        <f>IF(J124="","",IFERROR(INDEX(Paramètres!$H$2:$H$5,MATCH(J124,Paramètres!$G$2:$G$5,1)),""))</f>
        <v/>
      </c>
      <c r="L124" s="26" t="n"/>
      <c r="M124" s="21" t="n"/>
      <c r="N124" s="26" t="n"/>
      <c r="O124" s="31" t="n"/>
      <c r="P124" s="29">
        <f>IF(OR(J124="",O124=""),"",ROUND(J124*(1-O124),0))</f>
        <v/>
      </c>
      <c r="Q124" s="30">
        <f>IF(P124="","",IFERROR(INDEX(Paramètres!$H$2:$H$5,MATCH(P124,Paramètres!$G$2:$G$5,1)),""))</f>
        <v/>
      </c>
      <c r="R124" s="27" t="n"/>
      <c r="S124" s="27" t="n"/>
      <c r="T124" s="30">
        <f>IF(N124="Clos","",IF(S124="","À renseigner",IF(S124&lt;Paramètres!$B$2,"En retard",IF(S124&lt;=Paramètres!$B$2+7,"Sous 7 jours",""))))</f>
        <v/>
      </c>
      <c r="U124" s="21" t="n"/>
    </row>
    <row r="125">
      <c r="A125" s="26" t="n"/>
      <c r="B125" s="27" t="n"/>
      <c r="C125" s="21" t="n"/>
      <c r="D125" s="26" t="n"/>
      <c r="E125" s="21" t="n"/>
      <c r="F125" s="21" t="n"/>
      <c r="G125" s="21" t="n"/>
      <c r="H125" s="28" t="n"/>
      <c r="I125" s="28" t="n"/>
      <c r="J125" s="32">
        <f>IF(OR(H125="",I125=""),"",H125*I125)</f>
        <v/>
      </c>
      <c r="K125" s="33">
        <f>IF(J125="","",IFERROR(INDEX(Paramètres!$H$2:$H$5,MATCH(J125,Paramètres!$G$2:$G$5,1)),""))</f>
        <v/>
      </c>
      <c r="L125" s="26" t="n"/>
      <c r="M125" s="21" t="n"/>
      <c r="N125" s="26" t="n"/>
      <c r="O125" s="31" t="n"/>
      <c r="P125" s="32">
        <f>IF(OR(J125="",O125=""),"",ROUND(J125*(1-O125),0))</f>
        <v/>
      </c>
      <c r="Q125" s="33">
        <f>IF(P125="","",IFERROR(INDEX(Paramètres!$H$2:$H$5,MATCH(P125,Paramètres!$G$2:$G$5,1)),""))</f>
        <v/>
      </c>
      <c r="R125" s="27" t="n"/>
      <c r="S125" s="27" t="n"/>
      <c r="T125" s="33">
        <f>IF(N125="Clos","",IF(S125="","À renseigner",IF(S125&lt;Paramètres!$B$2,"En retard",IF(S125&lt;=Paramètres!$B$2+7,"Sous 7 jours",""))))</f>
        <v/>
      </c>
      <c r="U125" s="21" t="n"/>
    </row>
    <row r="126">
      <c r="A126" s="26" t="n"/>
      <c r="B126" s="27" t="n"/>
      <c r="C126" s="21" t="n"/>
      <c r="D126" s="26" t="n"/>
      <c r="E126" s="21" t="n"/>
      <c r="F126" s="21" t="n"/>
      <c r="G126" s="21" t="n"/>
      <c r="H126" s="28" t="n"/>
      <c r="I126" s="28" t="n"/>
      <c r="J126" s="29">
        <f>IF(OR(H126="",I126=""),"",H126*I126)</f>
        <v/>
      </c>
      <c r="K126" s="30">
        <f>IF(J126="","",IFERROR(INDEX(Paramètres!$H$2:$H$5,MATCH(J126,Paramètres!$G$2:$G$5,1)),""))</f>
        <v/>
      </c>
      <c r="L126" s="26" t="n"/>
      <c r="M126" s="21" t="n"/>
      <c r="N126" s="26" t="n"/>
      <c r="O126" s="31" t="n"/>
      <c r="P126" s="29">
        <f>IF(OR(J126="",O126=""),"",ROUND(J126*(1-O126),0))</f>
        <v/>
      </c>
      <c r="Q126" s="30">
        <f>IF(P126="","",IFERROR(INDEX(Paramètres!$H$2:$H$5,MATCH(P126,Paramètres!$G$2:$G$5,1)),""))</f>
        <v/>
      </c>
      <c r="R126" s="27" t="n"/>
      <c r="S126" s="27" t="n"/>
      <c r="T126" s="30">
        <f>IF(N126="Clos","",IF(S126="","À renseigner",IF(S126&lt;Paramètres!$B$2,"En retard",IF(S126&lt;=Paramètres!$B$2+7,"Sous 7 jours",""))))</f>
        <v/>
      </c>
      <c r="U126" s="21" t="n"/>
    </row>
    <row r="127">
      <c r="A127" s="26" t="n"/>
      <c r="B127" s="27" t="n"/>
      <c r="C127" s="21" t="n"/>
      <c r="D127" s="26" t="n"/>
      <c r="E127" s="21" t="n"/>
      <c r="F127" s="21" t="n"/>
      <c r="G127" s="21" t="n"/>
      <c r="H127" s="28" t="n"/>
      <c r="I127" s="28" t="n"/>
      <c r="J127" s="32">
        <f>IF(OR(H127="",I127=""),"",H127*I127)</f>
        <v/>
      </c>
      <c r="K127" s="33">
        <f>IF(J127="","",IFERROR(INDEX(Paramètres!$H$2:$H$5,MATCH(J127,Paramètres!$G$2:$G$5,1)),""))</f>
        <v/>
      </c>
      <c r="L127" s="26" t="n"/>
      <c r="M127" s="21" t="n"/>
      <c r="N127" s="26" t="n"/>
      <c r="O127" s="31" t="n"/>
      <c r="P127" s="32">
        <f>IF(OR(J127="",O127=""),"",ROUND(J127*(1-O127),0))</f>
        <v/>
      </c>
      <c r="Q127" s="33">
        <f>IF(P127="","",IFERROR(INDEX(Paramètres!$H$2:$H$5,MATCH(P127,Paramètres!$G$2:$G$5,1)),""))</f>
        <v/>
      </c>
      <c r="R127" s="27" t="n"/>
      <c r="S127" s="27" t="n"/>
      <c r="T127" s="33">
        <f>IF(N127="Clos","",IF(S127="","À renseigner",IF(S127&lt;Paramètres!$B$2,"En retard",IF(S127&lt;=Paramètres!$B$2+7,"Sous 7 jours",""))))</f>
        <v/>
      </c>
      <c r="U127" s="21" t="n"/>
    </row>
    <row r="128">
      <c r="A128" s="26" t="n"/>
      <c r="B128" s="27" t="n"/>
      <c r="C128" s="21" t="n"/>
      <c r="D128" s="26" t="n"/>
      <c r="E128" s="21" t="n"/>
      <c r="F128" s="21" t="n"/>
      <c r="G128" s="21" t="n"/>
      <c r="H128" s="28" t="n"/>
      <c r="I128" s="28" t="n"/>
      <c r="J128" s="29">
        <f>IF(OR(H128="",I128=""),"",H128*I128)</f>
        <v/>
      </c>
      <c r="K128" s="30">
        <f>IF(J128="","",IFERROR(INDEX(Paramètres!$H$2:$H$5,MATCH(J128,Paramètres!$G$2:$G$5,1)),""))</f>
        <v/>
      </c>
      <c r="L128" s="26" t="n"/>
      <c r="M128" s="21" t="n"/>
      <c r="N128" s="26" t="n"/>
      <c r="O128" s="31" t="n"/>
      <c r="P128" s="29">
        <f>IF(OR(J128="",O128=""),"",ROUND(J128*(1-O128),0))</f>
        <v/>
      </c>
      <c r="Q128" s="30">
        <f>IF(P128="","",IFERROR(INDEX(Paramètres!$H$2:$H$5,MATCH(P128,Paramètres!$G$2:$G$5,1)),""))</f>
        <v/>
      </c>
      <c r="R128" s="27" t="n"/>
      <c r="S128" s="27" t="n"/>
      <c r="T128" s="30">
        <f>IF(N128="Clos","",IF(S128="","À renseigner",IF(S128&lt;Paramètres!$B$2,"En retard",IF(S128&lt;=Paramètres!$B$2+7,"Sous 7 jours",""))))</f>
        <v/>
      </c>
      <c r="U128" s="21" t="n"/>
    </row>
    <row r="129">
      <c r="A129" s="26" t="n"/>
      <c r="B129" s="27" t="n"/>
      <c r="C129" s="21" t="n"/>
      <c r="D129" s="26" t="n"/>
      <c r="E129" s="21" t="n"/>
      <c r="F129" s="21" t="n"/>
      <c r="G129" s="21" t="n"/>
      <c r="H129" s="28" t="n"/>
      <c r="I129" s="28" t="n"/>
      <c r="J129" s="32">
        <f>IF(OR(H129="",I129=""),"",H129*I129)</f>
        <v/>
      </c>
      <c r="K129" s="33">
        <f>IF(J129="","",IFERROR(INDEX(Paramètres!$H$2:$H$5,MATCH(J129,Paramètres!$G$2:$G$5,1)),""))</f>
        <v/>
      </c>
      <c r="L129" s="26" t="n"/>
      <c r="M129" s="21" t="n"/>
      <c r="N129" s="26" t="n"/>
      <c r="O129" s="31" t="n"/>
      <c r="P129" s="32">
        <f>IF(OR(J129="",O129=""),"",ROUND(J129*(1-O129),0))</f>
        <v/>
      </c>
      <c r="Q129" s="33">
        <f>IF(P129="","",IFERROR(INDEX(Paramètres!$H$2:$H$5,MATCH(P129,Paramètres!$G$2:$G$5,1)),""))</f>
        <v/>
      </c>
      <c r="R129" s="27" t="n"/>
      <c r="S129" s="27" t="n"/>
      <c r="T129" s="33">
        <f>IF(N129="Clos","",IF(S129="","À renseigner",IF(S129&lt;Paramètres!$B$2,"En retard",IF(S129&lt;=Paramètres!$B$2+7,"Sous 7 jours",""))))</f>
        <v/>
      </c>
      <c r="U129" s="21" t="n"/>
    </row>
    <row r="130">
      <c r="A130" s="26" t="n"/>
      <c r="B130" s="27" t="n"/>
      <c r="C130" s="21" t="n"/>
      <c r="D130" s="26" t="n"/>
      <c r="E130" s="21" t="n"/>
      <c r="F130" s="21" t="n"/>
      <c r="G130" s="21" t="n"/>
      <c r="H130" s="28" t="n"/>
      <c r="I130" s="28" t="n"/>
      <c r="J130" s="29">
        <f>IF(OR(H130="",I130=""),"",H130*I130)</f>
        <v/>
      </c>
      <c r="K130" s="30">
        <f>IF(J130="","",IFERROR(INDEX(Paramètres!$H$2:$H$5,MATCH(J130,Paramètres!$G$2:$G$5,1)),""))</f>
        <v/>
      </c>
      <c r="L130" s="26" t="n"/>
      <c r="M130" s="21" t="n"/>
      <c r="N130" s="26" t="n"/>
      <c r="O130" s="31" t="n"/>
      <c r="P130" s="29">
        <f>IF(OR(J130="",O130=""),"",ROUND(J130*(1-O130),0))</f>
        <v/>
      </c>
      <c r="Q130" s="30">
        <f>IF(P130="","",IFERROR(INDEX(Paramètres!$H$2:$H$5,MATCH(P130,Paramètres!$G$2:$G$5,1)),""))</f>
        <v/>
      </c>
      <c r="R130" s="27" t="n"/>
      <c r="S130" s="27" t="n"/>
      <c r="T130" s="30">
        <f>IF(N130="Clos","",IF(S130="","À renseigner",IF(S130&lt;Paramètres!$B$2,"En retard",IF(S130&lt;=Paramètres!$B$2+7,"Sous 7 jours",""))))</f>
        <v/>
      </c>
      <c r="U130" s="21" t="n"/>
    </row>
    <row r="131">
      <c r="A131" s="26" t="n"/>
      <c r="B131" s="27" t="n"/>
      <c r="C131" s="21" t="n"/>
      <c r="D131" s="26" t="n"/>
      <c r="E131" s="21" t="n"/>
      <c r="F131" s="21" t="n"/>
      <c r="G131" s="21" t="n"/>
      <c r="H131" s="28" t="n"/>
      <c r="I131" s="28" t="n"/>
      <c r="J131" s="32">
        <f>IF(OR(H131="",I131=""),"",H131*I131)</f>
        <v/>
      </c>
      <c r="K131" s="33">
        <f>IF(J131="","",IFERROR(INDEX(Paramètres!$H$2:$H$5,MATCH(J131,Paramètres!$G$2:$G$5,1)),""))</f>
        <v/>
      </c>
      <c r="L131" s="26" t="n"/>
      <c r="M131" s="21" t="n"/>
      <c r="N131" s="26" t="n"/>
      <c r="O131" s="31" t="n"/>
      <c r="P131" s="32">
        <f>IF(OR(J131="",O131=""),"",ROUND(J131*(1-O131),0))</f>
        <v/>
      </c>
      <c r="Q131" s="33">
        <f>IF(P131="","",IFERROR(INDEX(Paramètres!$H$2:$H$5,MATCH(P131,Paramètres!$G$2:$G$5,1)),""))</f>
        <v/>
      </c>
      <c r="R131" s="27" t="n"/>
      <c r="S131" s="27" t="n"/>
      <c r="T131" s="33">
        <f>IF(N131="Clos","",IF(S131="","À renseigner",IF(S131&lt;Paramètres!$B$2,"En retard",IF(S131&lt;=Paramètres!$B$2+7,"Sous 7 jours",""))))</f>
        <v/>
      </c>
      <c r="U131" s="21" t="n"/>
    </row>
    <row r="132">
      <c r="A132" s="26" t="n"/>
      <c r="B132" s="27" t="n"/>
      <c r="C132" s="21" t="n"/>
      <c r="D132" s="26" t="n"/>
      <c r="E132" s="21" t="n"/>
      <c r="F132" s="21" t="n"/>
      <c r="G132" s="21" t="n"/>
      <c r="H132" s="28" t="n"/>
      <c r="I132" s="28" t="n"/>
      <c r="J132" s="29">
        <f>IF(OR(H132="",I132=""),"",H132*I132)</f>
        <v/>
      </c>
      <c r="K132" s="30">
        <f>IF(J132="","",IFERROR(INDEX(Paramètres!$H$2:$H$5,MATCH(J132,Paramètres!$G$2:$G$5,1)),""))</f>
        <v/>
      </c>
      <c r="L132" s="26" t="n"/>
      <c r="M132" s="21" t="n"/>
      <c r="N132" s="26" t="n"/>
      <c r="O132" s="31" t="n"/>
      <c r="P132" s="29">
        <f>IF(OR(J132="",O132=""),"",ROUND(J132*(1-O132),0))</f>
        <v/>
      </c>
      <c r="Q132" s="30">
        <f>IF(P132="","",IFERROR(INDEX(Paramètres!$H$2:$H$5,MATCH(P132,Paramètres!$G$2:$G$5,1)),""))</f>
        <v/>
      </c>
      <c r="R132" s="27" t="n"/>
      <c r="S132" s="27" t="n"/>
      <c r="T132" s="30">
        <f>IF(N132="Clos","",IF(S132="","À renseigner",IF(S132&lt;Paramètres!$B$2,"En retard",IF(S132&lt;=Paramètres!$B$2+7,"Sous 7 jours",""))))</f>
        <v/>
      </c>
      <c r="U132" s="21" t="n"/>
    </row>
    <row r="133">
      <c r="A133" s="26" t="n"/>
      <c r="B133" s="27" t="n"/>
      <c r="C133" s="21" t="n"/>
      <c r="D133" s="26" t="n"/>
      <c r="E133" s="21" t="n"/>
      <c r="F133" s="21" t="n"/>
      <c r="G133" s="21" t="n"/>
      <c r="H133" s="28" t="n"/>
      <c r="I133" s="28" t="n"/>
      <c r="J133" s="32">
        <f>IF(OR(H133="",I133=""),"",H133*I133)</f>
        <v/>
      </c>
      <c r="K133" s="33">
        <f>IF(J133="","",IFERROR(INDEX(Paramètres!$H$2:$H$5,MATCH(J133,Paramètres!$G$2:$G$5,1)),""))</f>
        <v/>
      </c>
      <c r="L133" s="26" t="n"/>
      <c r="M133" s="21" t="n"/>
      <c r="N133" s="26" t="n"/>
      <c r="O133" s="31" t="n"/>
      <c r="P133" s="32">
        <f>IF(OR(J133="",O133=""),"",ROUND(J133*(1-O133),0))</f>
        <v/>
      </c>
      <c r="Q133" s="33">
        <f>IF(P133="","",IFERROR(INDEX(Paramètres!$H$2:$H$5,MATCH(P133,Paramètres!$G$2:$G$5,1)),""))</f>
        <v/>
      </c>
      <c r="R133" s="27" t="n"/>
      <c r="S133" s="27" t="n"/>
      <c r="T133" s="33">
        <f>IF(N133="Clos","",IF(S133="","À renseigner",IF(S133&lt;Paramètres!$B$2,"En retard",IF(S133&lt;=Paramètres!$B$2+7,"Sous 7 jours",""))))</f>
        <v/>
      </c>
      <c r="U133" s="21" t="n"/>
    </row>
    <row r="134">
      <c r="A134" s="26" t="n"/>
      <c r="B134" s="27" t="n"/>
      <c r="C134" s="21" t="n"/>
      <c r="D134" s="26" t="n"/>
      <c r="E134" s="21" t="n"/>
      <c r="F134" s="21" t="n"/>
      <c r="G134" s="21" t="n"/>
      <c r="H134" s="28" t="n"/>
      <c r="I134" s="28" t="n"/>
      <c r="J134" s="29">
        <f>IF(OR(H134="",I134=""),"",H134*I134)</f>
        <v/>
      </c>
      <c r="K134" s="30">
        <f>IF(J134="","",IFERROR(INDEX(Paramètres!$H$2:$H$5,MATCH(J134,Paramètres!$G$2:$G$5,1)),""))</f>
        <v/>
      </c>
      <c r="L134" s="26" t="n"/>
      <c r="M134" s="21" t="n"/>
      <c r="N134" s="26" t="n"/>
      <c r="O134" s="31" t="n"/>
      <c r="P134" s="29">
        <f>IF(OR(J134="",O134=""),"",ROUND(J134*(1-O134),0))</f>
        <v/>
      </c>
      <c r="Q134" s="30">
        <f>IF(P134="","",IFERROR(INDEX(Paramètres!$H$2:$H$5,MATCH(P134,Paramètres!$G$2:$G$5,1)),""))</f>
        <v/>
      </c>
      <c r="R134" s="27" t="n"/>
      <c r="S134" s="27" t="n"/>
      <c r="T134" s="30">
        <f>IF(N134="Clos","",IF(S134="","À renseigner",IF(S134&lt;Paramètres!$B$2,"En retard",IF(S134&lt;=Paramètres!$B$2+7,"Sous 7 jours",""))))</f>
        <v/>
      </c>
      <c r="U134" s="21" t="n"/>
    </row>
    <row r="135">
      <c r="A135" s="26" t="n"/>
      <c r="B135" s="27" t="n"/>
      <c r="C135" s="21" t="n"/>
      <c r="D135" s="26" t="n"/>
      <c r="E135" s="21" t="n"/>
      <c r="F135" s="21" t="n"/>
      <c r="G135" s="21" t="n"/>
      <c r="H135" s="28" t="n"/>
      <c r="I135" s="28" t="n"/>
      <c r="J135" s="32">
        <f>IF(OR(H135="",I135=""),"",H135*I135)</f>
        <v/>
      </c>
      <c r="K135" s="33">
        <f>IF(J135="","",IFERROR(INDEX(Paramètres!$H$2:$H$5,MATCH(J135,Paramètres!$G$2:$G$5,1)),""))</f>
        <v/>
      </c>
      <c r="L135" s="26" t="n"/>
      <c r="M135" s="21" t="n"/>
      <c r="N135" s="26" t="n"/>
      <c r="O135" s="31" t="n"/>
      <c r="P135" s="32">
        <f>IF(OR(J135="",O135=""),"",ROUND(J135*(1-O135),0))</f>
        <v/>
      </c>
      <c r="Q135" s="33">
        <f>IF(P135="","",IFERROR(INDEX(Paramètres!$H$2:$H$5,MATCH(P135,Paramètres!$G$2:$G$5,1)),""))</f>
        <v/>
      </c>
      <c r="R135" s="27" t="n"/>
      <c r="S135" s="27" t="n"/>
      <c r="T135" s="33">
        <f>IF(N135="Clos","",IF(S135="","À renseigner",IF(S135&lt;Paramètres!$B$2,"En retard",IF(S135&lt;=Paramètres!$B$2+7,"Sous 7 jours",""))))</f>
        <v/>
      </c>
      <c r="U135" s="21" t="n"/>
    </row>
    <row r="136">
      <c r="A136" s="26" t="n"/>
      <c r="B136" s="27" t="n"/>
      <c r="C136" s="21" t="n"/>
      <c r="D136" s="26" t="n"/>
      <c r="E136" s="21" t="n"/>
      <c r="F136" s="21" t="n"/>
      <c r="G136" s="21" t="n"/>
      <c r="H136" s="28" t="n"/>
      <c r="I136" s="28" t="n"/>
      <c r="J136" s="29">
        <f>IF(OR(H136="",I136=""),"",H136*I136)</f>
        <v/>
      </c>
      <c r="K136" s="30">
        <f>IF(J136="","",IFERROR(INDEX(Paramètres!$H$2:$H$5,MATCH(J136,Paramètres!$G$2:$G$5,1)),""))</f>
        <v/>
      </c>
      <c r="L136" s="26" t="n"/>
      <c r="M136" s="21" t="n"/>
      <c r="N136" s="26" t="n"/>
      <c r="O136" s="31" t="n"/>
      <c r="P136" s="29">
        <f>IF(OR(J136="",O136=""),"",ROUND(J136*(1-O136),0))</f>
        <v/>
      </c>
      <c r="Q136" s="30">
        <f>IF(P136="","",IFERROR(INDEX(Paramètres!$H$2:$H$5,MATCH(P136,Paramètres!$G$2:$G$5,1)),""))</f>
        <v/>
      </c>
      <c r="R136" s="27" t="n"/>
      <c r="S136" s="27" t="n"/>
      <c r="T136" s="30">
        <f>IF(N136="Clos","",IF(S136="","À renseigner",IF(S136&lt;Paramètres!$B$2,"En retard",IF(S136&lt;=Paramètres!$B$2+7,"Sous 7 jours",""))))</f>
        <v/>
      </c>
      <c r="U136" s="21" t="n"/>
    </row>
    <row r="137">
      <c r="A137" s="26" t="n"/>
      <c r="B137" s="27" t="n"/>
      <c r="C137" s="21" t="n"/>
      <c r="D137" s="26" t="n"/>
      <c r="E137" s="21" t="n"/>
      <c r="F137" s="21" t="n"/>
      <c r="G137" s="21" t="n"/>
      <c r="H137" s="28" t="n"/>
      <c r="I137" s="28" t="n"/>
      <c r="J137" s="32">
        <f>IF(OR(H137="",I137=""),"",H137*I137)</f>
        <v/>
      </c>
      <c r="K137" s="33">
        <f>IF(J137="","",IFERROR(INDEX(Paramètres!$H$2:$H$5,MATCH(J137,Paramètres!$G$2:$G$5,1)),""))</f>
        <v/>
      </c>
      <c r="L137" s="26" t="n"/>
      <c r="M137" s="21" t="n"/>
      <c r="N137" s="26" t="n"/>
      <c r="O137" s="31" t="n"/>
      <c r="P137" s="32">
        <f>IF(OR(J137="",O137=""),"",ROUND(J137*(1-O137),0))</f>
        <v/>
      </c>
      <c r="Q137" s="33">
        <f>IF(P137="","",IFERROR(INDEX(Paramètres!$H$2:$H$5,MATCH(P137,Paramètres!$G$2:$G$5,1)),""))</f>
        <v/>
      </c>
      <c r="R137" s="27" t="n"/>
      <c r="S137" s="27" t="n"/>
      <c r="T137" s="33">
        <f>IF(N137="Clos","",IF(S137="","À renseigner",IF(S137&lt;Paramètres!$B$2,"En retard",IF(S137&lt;=Paramètres!$B$2+7,"Sous 7 jours",""))))</f>
        <v/>
      </c>
      <c r="U137" s="21" t="n"/>
    </row>
    <row r="138">
      <c r="A138" s="26" t="n"/>
      <c r="B138" s="27" t="n"/>
      <c r="C138" s="21" t="n"/>
      <c r="D138" s="26" t="n"/>
      <c r="E138" s="21" t="n"/>
      <c r="F138" s="21" t="n"/>
      <c r="G138" s="21" t="n"/>
      <c r="H138" s="28" t="n"/>
      <c r="I138" s="28" t="n"/>
      <c r="J138" s="29">
        <f>IF(OR(H138="",I138=""),"",H138*I138)</f>
        <v/>
      </c>
      <c r="K138" s="30">
        <f>IF(J138="","",IFERROR(INDEX(Paramètres!$H$2:$H$5,MATCH(J138,Paramètres!$G$2:$G$5,1)),""))</f>
        <v/>
      </c>
      <c r="L138" s="26" t="n"/>
      <c r="M138" s="21" t="n"/>
      <c r="N138" s="26" t="n"/>
      <c r="O138" s="31" t="n"/>
      <c r="P138" s="29">
        <f>IF(OR(J138="",O138=""),"",ROUND(J138*(1-O138),0))</f>
        <v/>
      </c>
      <c r="Q138" s="30">
        <f>IF(P138="","",IFERROR(INDEX(Paramètres!$H$2:$H$5,MATCH(P138,Paramètres!$G$2:$G$5,1)),""))</f>
        <v/>
      </c>
      <c r="R138" s="27" t="n"/>
      <c r="S138" s="27" t="n"/>
      <c r="T138" s="30">
        <f>IF(N138="Clos","",IF(S138="","À renseigner",IF(S138&lt;Paramètres!$B$2,"En retard",IF(S138&lt;=Paramètres!$B$2+7,"Sous 7 jours",""))))</f>
        <v/>
      </c>
      <c r="U138" s="21" t="n"/>
    </row>
    <row r="139">
      <c r="A139" s="26" t="n"/>
      <c r="B139" s="27" t="n"/>
      <c r="C139" s="21" t="n"/>
      <c r="D139" s="26" t="n"/>
      <c r="E139" s="21" t="n"/>
      <c r="F139" s="21" t="n"/>
      <c r="G139" s="21" t="n"/>
      <c r="H139" s="28" t="n"/>
      <c r="I139" s="28" t="n"/>
      <c r="J139" s="32">
        <f>IF(OR(H139="",I139=""),"",H139*I139)</f>
        <v/>
      </c>
      <c r="K139" s="33">
        <f>IF(J139="","",IFERROR(INDEX(Paramètres!$H$2:$H$5,MATCH(J139,Paramètres!$G$2:$G$5,1)),""))</f>
        <v/>
      </c>
      <c r="L139" s="26" t="n"/>
      <c r="M139" s="21" t="n"/>
      <c r="N139" s="26" t="n"/>
      <c r="O139" s="31" t="n"/>
      <c r="P139" s="32">
        <f>IF(OR(J139="",O139=""),"",ROUND(J139*(1-O139),0))</f>
        <v/>
      </c>
      <c r="Q139" s="33">
        <f>IF(P139="","",IFERROR(INDEX(Paramètres!$H$2:$H$5,MATCH(P139,Paramètres!$G$2:$G$5,1)),""))</f>
        <v/>
      </c>
      <c r="R139" s="27" t="n"/>
      <c r="S139" s="27" t="n"/>
      <c r="T139" s="33">
        <f>IF(N139="Clos","",IF(S139="","À renseigner",IF(S139&lt;Paramètres!$B$2,"En retard",IF(S139&lt;=Paramètres!$B$2+7,"Sous 7 jours",""))))</f>
        <v/>
      </c>
      <c r="U139" s="21" t="n"/>
    </row>
    <row r="140">
      <c r="A140" s="26" t="n"/>
      <c r="B140" s="27" t="n"/>
      <c r="C140" s="21" t="n"/>
      <c r="D140" s="26" t="n"/>
      <c r="E140" s="21" t="n"/>
      <c r="F140" s="21" t="n"/>
      <c r="G140" s="21" t="n"/>
      <c r="H140" s="28" t="n"/>
      <c r="I140" s="28" t="n"/>
      <c r="J140" s="29">
        <f>IF(OR(H140="",I140=""),"",H140*I140)</f>
        <v/>
      </c>
      <c r="K140" s="30">
        <f>IF(J140="","",IFERROR(INDEX(Paramètres!$H$2:$H$5,MATCH(J140,Paramètres!$G$2:$G$5,1)),""))</f>
        <v/>
      </c>
      <c r="L140" s="26" t="n"/>
      <c r="M140" s="21" t="n"/>
      <c r="N140" s="26" t="n"/>
      <c r="O140" s="31" t="n"/>
      <c r="P140" s="29">
        <f>IF(OR(J140="",O140=""),"",ROUND(J140*(1-O140),0))</f>
        <v/>
      </c>
      <c r="Q140" s="30">
        <f>IF(P140="","",IFERROR(INDEX(Paramètres!$H$2:$H$5,MATCH(P140,Paramètres!$G$2:$G$5,1)),""))</f>
        <v/>
      </c>
      <c r="R140" s="27" t="n"/>
      <c r="S140" s="27" t="n"/>
      <c r="T140" s="30">
        <f>IF(N140="Clos","",IF(S140="","À renseigner",IF(S140&lt;Paramètres!$B$2,"En retard",IF(S140&lt;=Paramètres!$B$2+7,"Sous 7 jours",""))))</f>
        <v/>
      </c>
      <c r="U140" s="21" t="n"/>
    </row>
    <row r="141">
      <c r="A141" s="26" t="n"/>
      <c r="B141" s="27" t="n"/>
      <c r="C141" s="21" t="n"/>
      <c r="D141" s="26" t="n"/>
      <c r="E141" s="21" t="n"/>
      <c r="F141" s="21" t="n"/>
      <c r="G141" s="21" t="n"/>
      <c r="H141" s="28" t="n"/>
      <c r="I141" s="28" t="n"/>
      <c r="J141" s="32">
        <f>IF(OR(H141="",I141=""),"",H141*I141)</f>
        <v/>
      </c>
      <c r="K141" s="33">
        <f>IF(J141="","",IFERROR(INDEX(Paramètres!$H$2:$H$5,MATCH(J141,Paramètres!$G$2:$G$5,1)),""))</f>
        <v/>
      </c>
      <c r="L141" s="26" t="n"/>
      <c r="M141" s="21" t="n"/>
      <c r="N141" s="26" t="n"/>
      <c r="O141" s="31" t="n"/>
      <c r="P141" s="32">
        <f>IF(OR(J141="",O141=""),"",ROUND(J141*(1-O141),0))</f>
        <v/>
      </c>
      <c r="Q141" s="33">
        <f>IF(P141="","",IFERROR(INDEX(Paramètres!$H$2:$H$5,MATCH(P141,Paramètres!$G$2:$G$5,1)),""))</f>
        <v/>
      </c>
      <c r="R141" s="27" t="n"/>
      <c r="S141" s="27" t="n"/>
      <c r="T141" s="33">
        <f>IF(N141="Clos","",IF(S141="","À renseigner",IF(S141&lt;Paramètres!$B$2,"En retard",IF(S141&lt;=Paramètres!$B$2+7,"Sous 7 jours",""))))</f>
        <v/>
      </c>
      <c r="U141" s="21" t="n"/>
    </row>
    <row r="142">
      <c r="A142" s="26" t="n"/>
      <c r="B142" s="27" t="n"/>
      <c r="C142" s="21" t="n"/>
      <c r="D142" s="26" t="n"/>
      <c r="E142" s="21" t="n"/>
      <c r="F142" s="21" t="n"/>
      <c r="G142" s="21" t="n"/>
      <c r="H142" s="28" t="n"/>
      <c r="I142" s="28" t="n"/>
      <c r="J142" s="29">
        <f>IF(OR(H142="",I142=""),"",H142*I142)</f>
        <v/>
      </c>
      <c r="K142" s="30">
        <f>IF(J142="","",IFERROR(INDEX(Paramètres!$H$2:$H$5,MATCH(J142,Paramètres!$G$2:$G$5,1)),""))</f>
        <v/>
      </c>
      <c r="L142" s="26" t="n"/>
      <c r="M142" s="21" t="n"/>
      <c r="N142" s="26" t="n"/>
      <c r="O142" s="31" t="n"/>
      <c r="P142" s="29">
        <f>IF(OR(J142="",O142=""),"",ROUND(J142*(1-O142),0))</f>
        <v/>
      </c>
      <c r="Q142" s="30">
        <f>IF(P142="","",IFERROR(INDEX(Paramètres!$H$2:$H$5,MATCH(P142,Paramètres!$G$2:$G$5,1)),""))</f>
        <v/>
      </c>
      <c r="R142" s="27" t="n"/>
      <c r="S142" s="27" t="n"/>
      <c r="T142" s="30">
        <f>IF(N142="Clos","",IF(S142="","À renseigner",IF(S142&lt;Paramètres!$B$2,"En retard",IF(S142&lt;=Paramètres!$B$2+7,"Sous 7 jours",""))))</f>
        <v/>
      </c>
      <c r="U142" s="21" t="n"/>
    </row>
    <row r="143">
      <c r="A143" s="26" t="n"/>
      <c r="B143" s="27" t="n"/>
      <c r="C143" s="21" t="n"/>
      <c r="D143" s="26" t="n"/>
      <c r="E143" s="21" t="n"/>
      <c r="F143" s="21" t="n"/>
      <c r="G143" s="21" t="n"/>
      <c r="H143" s="28" t="n"/>
      <c r="I143" s="28" t="n"/>
      <c r="J143" s="32">
        <f>IF(OR(H143="",I143=""),"",H143*I143)</f>
        <v/>
      </c>
      <c r="K143" s="33">
        <f>IF(J143="","",IFERROR(INDEX(Paramètres!$H$2:$H$5,MATCH(J143,Paramètres!$G$2:$G$5,1)),""))</f>
        <v/>
      </c>
      <c r="L143" s="26" t="n"/>
      <c r="M143" s="21" t="n"/>
      <c r="N143" s="26" t="n"/>
      <c r="O143" s="31" t="n"/>
      <c r="P143" s="32">
        <f>IF(OR(J143="",O143=""),"",ROUND(J143*(1-O143),0))</f>
        <v/>
      </c>
      <c r="Q143" s="33">
        <f>IF(P143="","",IFERROR(INDEX(Paramètres!$H$2:$H$5,MATCH(P143,Paramètres!$G$2:$G$5,1)),""))</f>
        <v/>
      </c>
      <c r="R143" s="27" t="n"/>
      <c r="S143" s="27" t="n"/>
      <c r="T143" s="33">
        <f>IF(N143="Clos","",IF(S143="","À renseigner",IF(S143&lt;Paramètres!$B$2,"En retard",IF(S143&lt;=Paramètres!$B$2+7,"Sous 7 jours",""))))</f>
        <v/>
      </c>
      <c r="U143" s="21" t="n"/>
    </row>
    <row r="144">
      <c r="A144" s="26" t="n"/>
      <c r="B144" s="27" t="n"/>
      <c r="C144" s="21" t="n"/>
      <c r="D144" s="26" t="n"/>
      <c r="E144" s="21" t="n"/>
      <c r="F144" s="21" t="n"/>
      <c r="G144" s="21" t="n"/>
      <c r="H144" s="28" t="n"/>
      <c r="I144" s="28" t="n"/>
      <c r="J144" s="29">
        <f>IF(OR(H144="",I144=""),"",H144*I144)</f>
        <v/>
      </c>
      <c r="K144" s="30">
        <f>IF(J144="","",IFERROR(INDEX(Paramètres!$H$2:$H$5,MATCH(J144,Paramètres!$G$2:$G$5,1)),""))</f>
        <v/>
      </c>
      <c r="L144" s="26" t="n"/>
      <c r="M144" s="21" t="n"/>
      <c r="N144" s="26" t="n"/>
      <c r="O144" s="31" t="n"/>
      <c r="P144" s="29">
        <f>IF(OR(J144="",O144=""),"",ROUND(J144*(1-O144),0))</f>
        <v/>
      </c>
      <c r="Q144" s="30">
        <f>IF(P144="","",IFERROR(INDEX(Paramètres!$H$2:$H$5,MATCH(P144,Paramètres!$G$2:$G$5,1)),""))</f>
        <v/>
      </c>
      <c r="R144" s="27" t="n"/>
      <c r="S144" s="27" t="n"/>
      <c r="T144" s="30">
        <f>IF(N144="Clos","",IF(S144="","À renseigner",IF(S144&lt;Paramètres!$B$2,"En retard",IF(S144&lt;=Paramètres!$B$2+7,"Sous 7 jours",""))))</f>
        <v/>
      </c>
      <c r="U144" s="21" t="n"/>
    </row>
    <row r="145">
      <c r="A145" s="26" t="n"/>
      <c r="B145" s="27" t="n"/>
      <c r="C145" s="21" t="n"/>
      <c r="D145" s="26" t="n"/>
      <c r="E145" s="21" t="n"/>
      <c r="F145" s="21" t="n"/>
      <c r="G145" s="21" t="n"/>
      <c r="H145" s="28" t="n"/>
      <c r="I145" s="28" t="n"/>
      <c r="J145" s="32">
        <f>IF(OR(H145="",I145=""),"",H145*I145)</f>
        <v/>
      </c>
      <c r="K145" s="33">
        <f>IF(J145="","",IFERROR(INDEX(Paramètres!$H$2:$H$5,MATCH(J145,Paramètres!$G$2:$G$5,1)),""))</f>
        <v/>
      </c>
      <c r="L145" s="26" t="n"/>
      <c r="M145" s="21" t="n"/>
      <c r="N145" s="26" t="n"/>
      <c r="O145" s="31" t="n"/>
      <c r="P145" s="32">
        <f>IF(OR(J145="",O145=""),"",ROUND(J145*(1-O145),0))</f>
        <v/>
      </c>
      <c r="Q145" s="33">
        <f>IF(P145="","",IFERROR(INDEX(Paramètres!$H$2:$H$5,MATCH(P145,Paramètres!$G$2:$G$5,1)),""))</f>
        <v/>
      </c>
      <c r="R145" s="27" t="n"/>
      <c r="S145" s="27" t="n"/>
      <c r="T145" s="33">
        <f>IF(N145="Clos","",IF(S145="","À renseigner",IF(S145&lt;Paramètres!$B$2,"En retard",IF(S145&lt;=Paramètres!$B$2+7,"Sous 7 jours",""))))</f>
        <v/>
      </c>
      <c r="U145" s="21" t="n"/>
    </row>
    <row r="146">
      <c r="A146" s="26" t="n"/>
      <c r="B146" s="27" t="n"/>
      <c r="C146" s="21" t="n"/>
      <c r="D146" s="26" t="n"/>
      <c r="E146" s="21" t="n"/>
      <c r="F146" s="21" t="n"/>
      <c r="G146" s="21" t="n"/>
      <c r="H146" s="28" t="n"/>
      <c r="I146" s="28" t="n"/>
      <c r="J146" s="29">
        <f>IF(OR(H146="",I146=""),"",H146*I146)</f>
        <v/>
      </c>
      <c r="K146" s="30">
        <f>IF(J146="","",IFERROR(INDEX(Paramètres!$H$2:$H$5,MATCH(J146,Paramètres!$G$2:$G$5,1)),""))</f>
        <v/>
      </c>
      <c r="L146" s="26" t="n"/>
      <c r="M146" s="21" t="n"/>
      <c r="N146" s="26" t="n"/>
      <c r="O146" s="31" t="n"/>
      <c r="P146" s="29">
        <f>IF(OR(J146="",O146=""),"",ROUND(J146*(1-O146),0))</f>
        <v/>
      </c>
      <c r="Q146" s="30">
        <f>IF(P146="","",IFERROR(INDEX(Paramètres!$H$2:$H$5,MATCH(P146,Paramètres!$G$2:$G$5,1)),""))</f>
        <v/>
      </c>
      <c r="R146" s="27" t="n"/>
      <c r="S146" s="27" t="n"/>
      <c r="T146" s="30">
        <f>IF(N146="Clos","",IF(S146="","À renseigner",IF(S146&lt;Paramètres!$B$2,"En retard",IF(S146&lt;=Paramètres!$B$2+7,"Sous 7 jours",""))))</f>
        <v/>
      </c>
      <c r="U146" s="21" t="n"/>
    </row>
    <row r="147">
      <c r="A147" s="26" t="n"/>
      <c r="B147" s="27" t="n"/>
      <c r="C147" s="21" t="n"/>
      <c r="D147" s="26" t="n"/>
      <c r="E147" s="21" t="n"/>
      <c r="F147" s="21" t="n"/>
      <c r="G147" s="21" t="n"/>
      <c r="H147" s="28" t="n"/>
      <c r="I147" s="28" t="n"/>
      <c r="J147" s="32">
        <f>IF(OR(H147="",I147=""),"",H147*I147)</f>
        <v/>
      </c>
      <c r="K147" s="33">
        <f>IF(J147="","",IFERROR(INDEX(Paramètres!$H$2:$H$5,MATCH(J147,Paramètres!$G$2:$G$5,1)),""))</f>
        <v/>
      </c>
      <c r="L147" s="26" t="n"/>
      <c r="M147" s="21" t="n"/>
      <c r="N147" s="26" t="n"/>
      <c r="O147" s="31" t="n"/>
      <c r="P147" s="32">
        <f>IF(OR(J147="",O147=""),"",ROUND(J147*(1-O147),0))</f>
        <v/>
      </c>
      <c r="Q147" s="33">
        <f>IF(P147="","",IFERROR(INDEX(Paramètres!$H$2:$H$5,MATCH(P147,Paramètres!$G$2:$G$5,1)),""))</f>
        <v/>
      </c>
      <c r="R147" s="27" t="n"/>
      <c r="S147" s="27" t="n"/>
      <c r="T147" s="33">
        <f>IF(N147="Clos","",IF(S147="","À renseigner",IF(S147&lt;Paramètres!$B$2,"En retard",IF(S147&lt;=Paramètres!$B$2+7,"Sous 7 jours",""))))</f>
        <v/>
      </c>
      <c r="U147" s="21" t="n"/>
    </row>
    <row r="148">
      <c r="A148" s="26" t="n"/>
      <c r="B148" s="27" t="n"/>
      <c r="C148" s="21" t="n"/>
      <c r="D148" s="26" t="n"/>
      <c r="E148" s="21" t="n"/>
      <c r="F148" s="21" t="n"/>
      <c r="G148" s="21" t="n"/>
      <c r="H148" s="28" t="n"/>
      <c r="I148" s="28" t="n"/>
      <c r="J148" s="29">
        <f>IF(OR(H148="",I148=""),"",H148*I148)</f>
        <v/>
      </c>
      <c r="K148" s="30">
        <f>IF(J148="","",IFERROR(INDEX(Paramètres!$H$2:$H$5,MATCH(J148,Paramètres!$G$2:$G$5,1)),""))</f>
        <v/>
      </c>
      <c r="L148" s="26" t="n"/>
      <c r="M148" s="21" t="n"/>
      <c r="N148" s="26" t="n"/>
      <c r="O148" s="31" t="n"/>
      <c r="P148" s="29">
        <f>IF(OR(J148="",O148=""),"",ROUND(J148*(1-O148),0))</f>
        <v/>
      </c>
      <c r="Q148" s="30">
        <f>IF(P148="","",IFERROR(INDEX(Paramètres!$H$2:$H$5,MATCH(P148,Paramètres!$G$2:$G$5,1)),""))</f>
        <v/>
      </c>
      <c r="R148" s="27" t="n"/>
      <c r="S148" s="27" t="n"/>
      <c r="T148" s="30">
        <f>IF(N148="Clos","",IF(S148="","À renseigner",IF(S148&lt;Paramètres!$B$2,"En retard",IF(S148&lt;=Paramètres!$B$2+7,"Sous 7 jours",""))))</f>
        <v/>
      </c>
      <c r="U148" s="21" t="n"/>
    </row>
    <row r="149">
      <c r="A149" s="26" t="n"/>
      <c r="B149" s="27" t="n"/>
      <c r="C149" s="21" t="n"/>
      <c r="D149" s="26" t="n"/>
      <c r="E149" s="21" t="n"/>
      <c r="F149" s="21" t="n"/>
      <c r="G149" s="21" t="n"/>
      <c r="H149" s="28" t="n"/>
      <c r="I149" s="28" t="n"/>
      <c r="J149" s="32">
        <f>IF(OR(H149="",I149=""),"",H149*I149)</f>
        <v/>
      </c>
      <c r="K149" s="33">
        <f>IF(J149="","",IFERROR(INDEX(Paramètres!$H$2:$H$5,MATCH(J149,Paramètres!$G$2:$G$5,1)),""))</f>
        <v/>
      </c>
      <c r="L149" s="26" t="n"/>
      <c r="M149" s="21" t="n"/>
      <c r="N149" s="26" t="n"/>
      <c r="O149" s="31" t="n"/>
      <c r="P149" s="32">
        <f>IF(OR(J149="",O149=""),"",ROUND(J149*(1-O149),0))</f>
        <v/>
      </c>
      <c r="Q149" s="33">
        <f>IF(P149="","",IFERROR(INDEX(Paramètres!$H$2:$H$5,MATCH(P149,Paramètres!$G$2:$G$5,1)),""))</f>
        <v/>
      </c>
      <c r="R149" s="27" t="n"/>
      <c r="S149" s="27" t="n"/>
      <c r="T149" s="33">
        <f>IF(N149="Clos","",IF(S149="","À renseigner",IF(S149&lt;Paramètres!$B$2,"En retard",IF(S149&lt;=Paramètres!$B$2+7,"Sous 7 jours",""))))</f>
        <v/>
      </c>
      <c r="U149" s="21" t="n"/>
    </row>
    <row r="150">
      <c r="A150" s="26" t="n"/>
      <c r="B150" s="27" t="n"/>
      <c r="C150" s="21" t="n"/>
      <c r="D150" s="26" t="n"/>
      <c r="E150" s="21" t="n"/>
      <c r="F150" s="21" t="n"/>
      <c r="G150" s="21" t="n"/>
      <c r="H150" s="28" t="n"/>
      <c r="I150" s="28" t="n"/>
      <c r="J150" s="29">
        <f>IF(OR(H150="",I150=""),"",H150*I150)</f>
        <v/>
      </c>
      <c r="K150" s="30">
        <f>IF(J150="","",IFERROR(INDEX(Paramètres!$H$2:$H$5,MATCH(J150,Paramètres!$G$2:$G$5,1)),""))</f>
        <v/>
      </c>
      <c r="L150" s="26" t="n"/>
      <c r="M150" s="21" t="n"/>
      <c r="N150" s="26" t="n"/>
      <c r="O150" s="31" t="n"/>
      <c r="P150" s="29">
        <f>IF(OR(J150="",O150=""),"",ROUND(J150*(1-O150),0))</f>
        <v/>
      </c>
      <c r="Q150" s="30">
        <f>IF(P150="","",IFERROR(INDEX(Paramètres!$H$2:$H$5,MATCH(P150,Paramètres!$G$2:$G$5,1)),""))</f>
        <v/>
      </c>
      <c r="R150" s="27" t="n"/>
      <c r="S150" s="27" t="n"/>
      <c r="T150" s="30">
        <f>IF(N150="Clos","",IF(S150="","À renseigner",IF(S150&lt;Paramètres!$B$2,"En retard",IF(S150&lt;=Paramètres!$B$2+7,"Sous 7 jours",""))))</f>
        <v/>
      </c>
      <c r="U150" s="21" t="n"/>
    </row>
    <row r="151">
      <c r="A151" s="26" t="n"/>
      <c r="B151" s="27" t="n"/>
      <c r="C151" s="21" t="n"/>
      <c r="D151" s="26" t="n"/>
      <c r="E151" s="21" t="n"/>
      <c r="F151" s="21" t="n"/>
      <c r="G151" s="21" t="n"/>
      <c r="H151" s="28" t="n"/>
      <c r="I151" s="28" t="n"/>
      <c r="J151" s="32">
        <f>IF(OR(H151="",I151=""),"",H151*I151)</f>
        <v/>
      </c>
      <c r="K151" s="33">
        <f>IF(J151="","",IFERROR(INDEX(Paramètres!$H$2:$H$5,MATCH(J151,Paramètres!$G$2:$G$5,1)),""))</f>
        <v/>
      </c>
      <c r="L151" s="26" t="n"/>
      <c r="M151" s="21" t="n"/>
      <c r="N151" s="26" t="n"/>
      <c r="O151" s="31" t="n"/>
      <c r="P151" s="32">
        <f>IF(OR(J151="",O151=""),"",ROUND(J151*(1-O151),0))</f>
        <v/>
      </c>
      <c r="Q151" s="33">
        <f>IF(P151="","",IFERROR(INDEX(Paramètres!$H$2:$H$5,MATCH(P151,Paramètres!$G$2:$G$5,1)),""))</f>
        <v/>
      </c>
      <c r="R151" s="27" t="n"/>
      <c r="S151" s="27" t="n"/>
      <c r="T151" s="33">
        <f>IF(N151="Clos","",IF(S151="","À renseigner",IF(S151&lt;Paramètres!$B$2,"En retard",IF(S151&lt;=Paramètres!$B$2+7,"Sous 7 jours",""))))</f>
        <v/>
      </c>
      <c r="U151" s="21" t="n"/>
    </row>
    <row r="152">
      <c r="A152" s="26" t="n"/>
      <c r="B152" s="27" t="n"/>
      <c r="C152" s="21" t="n"/>
      <c r="D152" s="26" t="n"/>
      <c r="E152" s="21" t="n"/>
      <c r="F152" s="21" t="n"/>
      <c r="G152" s="21" t="n"/>
      <c r="H152" s="28" t="n"/>
      <c r="I152" s="28" t="n"/>
      <c r="J152" s="29">
        <f>IF(OR(H152="",I152=""),"",H152*I152)</f>
        <v/>
      </c>
      <c r="K152" s="30">
        <f>IF(J152="","",IFERROR(INDEX(Paramètres!$H$2:$H$5,MATCH(J152,Paramètres!$G$2:$G$5,1)),""))</f>
        <v/>
      </c>
      <c r="L152" s="26" t="n"/>
      <c r="M152" s="21" t="n"/>
      <c r="N152" s="26" t="n"/>
      <c r="O152" s="31" t="n"/>
      <c r="P152" s="29">
        <f>IF(OR(J152="",O152=""),"",ROUND(J152*(1-O152),0))</f>
        <v/>
      </c>
      <c r="Q152" s="30">
        <f>IF(P152="","",IFERROR(INDEX(Paramètres!$H$2:$H$5,MATCH(P152,Paramètres!$G$2:$G$5,1)),""))</f>
        <v/>
      </c>
      <c r="R152" s="27" t="n"/>
      <c r="S152" s="27" t="n"/>
      <c r="T152" s="30">
        <f>IF(N152="Clos","",IF(S152="","À renseigner",IF(S152&lt;Paramètres!$B$2,"En retard",IF(S152&lt;=Paramètres!$B$2+7,"Sous 7 jours",""))))</f>
        <v/>
      </c>
      <c r="U152" s="21" t="n"/>
    </row>
    <row r="153">
      <c r="A153" s="26" t="n"/>
      <c r="B153" s="27" t="n"/>
      <c r="C153" s="21" t="n"/>
      <c r="D153" s="26" t="n"/>
      <c r="E153" s="21" t="n"/>
      <c r="F153" s="21" t="n"/>
      <c r="G153" s="21" t="n"/>
      <c r="H153" s="28" t="n"/>
      <c r="I153" s="28" t="n"/>
      <c r="J153" s="32">
        <f>IF(OR(H153="",I153=""),"",H153*I153)</f>
        <v/>
      </c>
      <c r="K153" s="33">
        <f>IF(J153="","",IFERROR(INDEX(Paramètres!$H$2:$H$5,MATCH(J153,Paramètres!$G$2:$G$5,1)),""))</f>
        <v/>
      </c>
      <c r="L153" s="26" t="n"/>
      <c r="M153" s="21" t="n"/>
      <c r="N153" s="26" t="n"/>
      <c r="O153" s="31" t="n"/>
      <c r="P153" s="32">
        <f>IF(OR(J153="",O153=""),"",ROUND(J153*(1-O153),0))</f>
        <v/>
      </c>
      <c r="Q153" s="33">
        <f>IF(P153="","",IFERROR(INDEX(Paramètres!$H$2:$H$5,MATCH(P153,Paramètres!$G$2:$G$5,1)),""))</f>
        <v/>
      </c>
      <c r="R153" s="27" t="n"/>
      <c r="S153" s="27" t="n"/>
      <c r="T153" s="33">
        <f>IF(N153="Clos","",IF(S153="","À renseigner",IF(S153&lt;Paramètres!$B$2,"En retard",IF(S153&lt;=Paramètres!$B$2+7,"Sous 7 jours",""))))</f>
        <v/>
      </c>
      <c r="U153" s="21" t="n"/>
    </row>
    <row r="154">
      <c r="A154" s="26" t="n"/>
      <c r="B154" s="27" t="n"/>
      <c r="C154" s="21" t="n"/>
      <c r="D154" s="26" t="n"/>
      <c r="E154" s="21" t="n"/>
      <c r="F154" s="21" t="n"/>
      <c r="G154" s="21" t="n"/>
      <c r="H154" s="28" t="n"/>
      <c r="I154" s="28" t="n"/>
      <c r="J154" s="29">
        <f>IF(OR(H154="",I154=""),"",H154*I154)</f>
        <v/>
      </c>
      <c r="K154" s="30">
        <f>IF(J154="","",IFERROR(INDEX(Paramètres!$H$2:$H$5,MATCH(J154,Paramètres!$G$2:$G$5,1)),""))</f>
        <v/>
      </c>
      <c r="L154" s="26" t="n"/>
      <c r="M154" s="21" t="n"/>
      <c r="N154" s="26" t="n"/>
      <c r="O154" s="31" t="n"/>
      <c r="P154" s="29">
        <f>IF(OR(J154="",O154=""),"",ROUND(J154*(1-O154),0))</f>
        <v/>
      </c>
      <c r="Q154" s="30">
        <f>IF(P154="","",IFERROR(INDEX(Paramètres!$H$2:$H$5,MATCH(P154,Paramètres!$G$2:$G$5,1)),""))</f>
        <v/>
      </c>
      <c r="R154" s="27" t="n"/>
      <c r="S154" s="27" t="n"/>
      <c r="T154" s="30">
        <f>IF(N154="Clos","",IF(S154="","À renseigner",IF(S154&lt;Paramètres!$B$2,"En retard",IF(S154&lt;=Paramètres!$B$2+7,"Sous 7 jours",""))))</f>
        <v/>
      </c>
      <c r="U154" s="21" t="n"/>
    </row>
    <row r="155">
      <c r="A155" s="26" t="n"/>
      <c r="B155" s="27" t="n"/>
      <c r="C155" s="21" t="n"/>
      <c r="D155" s="26" t="n"/>
      <c r="E155" s="21" t="n"/>
      <c r="F155" s="21" t="n"/>
      <c r="G155" s="21" t="n"/>
      <c r="H155" s="28" t="n"/>
      <c r="I155" s="28" t="n"/>
      <c r="J155" s="32">
        <f>IF(OR(H155="",I155=""),"",H155*I155)</f>
        <v/>
      </c>
      <c r="K155" s="33">
        <f>IF(J155="","",IFERROR(INDEX(Paramètres!$H$2:$H$5,MATCH(J155,Paramètres!$G$2:$G$5,1)),""))</f>
        <v/>
      </c>
      <c r="L155" s="26" t="n"/>
      <c r="M155" s="21" t="n"/>
      <c r="N155" s="26" t="n"/>
      <c r="O155" s="31" t="n"/>
      <c r="P155" s="32">
        <f>IF(OR(J155="",O155=""),"",ROUND(J155*(1-O155),0))</f>
        <v/>
      </c>
      <c r="Q155" s="33">
        <f>IF(P155="","",IFERROR(INDEX(Paramètres!$H$2:$H$5,MATCH(P155,Paramètres!$G$2:$G$5,1)),""))</f>
        <v/>
      </c>
      <c r="R155" s="27" t="n"/>
      <c r="S155" s="27" t="n"/>
      <c r="T155" s="33">
        <f>IF(N155="Clos","",IF(S155="","À renseigner",IF(S155&lt;Paramètres!$B$2,"En retard",IF(S155&lt;=Paramètres!$B$2+7,"Sous 7 jours",""))))</f>
        <v/>
      </c>
      <c r="U155" s="21" t="n"/>
    </row>
    <row r="156">
      <c r="A156" s="26" t="n"/>
      <c r="B156" s="27" t="n"/>
      <c r="C156" s="21" t="n"/>
      <c r="D156" s="26" t="n"/>
      <c r="E156" s="21" t="n"/>
      <c r="F156" s="21" t="n"/>
      <c r="G156" s="21" t="n"/>
      <c r="H156" s="28" t="n"/>
      <c r="I156" s="28" t="n"/>
      <c r="J156" s="29">
        <f>IF(OR(H156="",I156=""),"",H156*I156)</f>
        <v/>
      </c>
      <c r="K156" s="30">
        <f>IF(J156="","",IFERROR(INDEX(Paramètres!$H$2:$H$5,MATCH(J156,Paramètres!$G$2:$G$5,1)),""))</f>
        <v/>
      </c>
      <c r="L156" s="26" t="n"/>
      <c r="M156" s="21" t="n"/>
      <c r="N156" s="26" t="n"/>
      <c r="O156" s="31" t="n"/>
      <c r="P156" s="29">
        <f>IF(OR(J156="",O156=""),"",ROUND(J156*(1-O156),0))</f>
        <v/>
      </c>
      <c r="Q156" s="30">
        <f>IF(P156="","",IFERROR(INDEX(Paramètres!$H$2:$H$5,MATCH(P156,Paramètres!$G$2:$G$5,1)),""))</f>
        <v/>
      </c>
      <c r="R156" s="27" t="n"/>
      <c r="S156" s="27" t="n"/>
      <c r="T156" s="30">
        <f>IF(N156="Clos","",IF(S156="","À renseigner",IF(S156&lt;Paramètres!$B$2,"En retard",IF(S156&lt;=Paramètres!$B$2+7,"Sous 7 jours",""))))</f>
        <v/>
      </c>
      <c r="U156" s="21" t="n"/>
    </row>
    <row r="157">
      <c r="A157" s="26" t="n"/>
      <c r="B157" s="27" t="n"/>
      <c r="C157" s="21" t="n"/>
      <c r="D157" s="26" t="n"/>
      <c r="E157" s="21" t="n"/>
      <c r="F157" s="21" t="n"/>
      <c r="G157" s="21" t="n"/>
      <c r="H157" s="28" t="n"/>
      <c r="I157" s="28" t="n"/>
      <c r="J157" s="32">
        <f>IF(OR(H157="",I157=""),"",H157*I157)</f>
        <v/>
      </c>
      <c r="K157" s="33">
        <f>IF(J157="","",IFERROR(INDEX(Paramètres!$H$2:$H$5,MATCH(J157,Paramètres!$G$2:$G$5,1)),""))</f>
        <v/>
      </c>
      <c r="L157" s="26" t="n"/>
      <c r="M157" s="21" t="n"/>
      <c r="N157" s="26" t="n"/>
      <c r="O157" s="31" t="n"/>
      <c r="P157" s="32">
        <f>IF(OR(J157="",O157=""),"",ROUND(J157*(1-O157),0))</f>
        <v/>
      </c>
      <c r="Q157" s="33">
        <f>IF(P157="","",IFERROR(INDEX(Paramètres!$H$2:$H$5,MATCH(P157,Paramètres!$G$2:$G$5,1)),""))</f>
        <v/>
      </c>
      <c r="R157" s="27" t="n"/>
      <c r="S157" s="27" t="n"/>
      <c r="T157" s="33">
        <f>IF(N157="Clos","",IF(S157="","À renseigner",IF(S157&lt;Paramètres!$B$2,"En retard",IF(S157&lt;=Paramètres!$B$2+7,"Sous 7 jours",""))))</f>
        <v/>
      </c>
      <c r="U157" s="21" t="n"/>
    </row>
    <row r="158">
      <c r="A158" s="26" t="n"/>
      <c r="B158" s="27" t="n"/>
      <c r="C158" s="21" t="n"/>
      <c r="D158" s="26" t="n"/>
      <c r="E158" s="21" t="n"/>
      <c r="F158" s="21" t="n"/>
      <c r="G158" s="21" t="n"/>
      <c r="H158" s="28" t="n"/>
      <c r="I158" s="28" t="n"/>
      <c r="J158" s="29">
        <f>IF(OR(H158="",I158=""),"",H158*I158)</f>
        <v/>
      </c>
      <c r="K158" s="30">
        <f>IF(J158="","",IFERROR(INDEX(Paramètres!$H$2:$H$5,MATCH(J158,Paramètres!$G$2:$G$5,1)),""))</f>
        <v/>
      </c>
      <c r="L158" s="26" t="n"/>
      <c r="M158" s="21" t="n"/>
      <c r="N158" s="26" t="n"/>
      <c r="O158" s="31" t="n"/>
      <c r="P158" s="29">
        <f>IF(OR(J158="",O158=""),"",ROUND(J158*(1-O158),0))</f>
        <v/>
      </c>
      <c r="Q158" s="30">
        <f>IF(P158="","",IFERROR(INDEX(Paramètres!$H$2:$H$5,MATCH(P158,Paramètres!$G$2:$G$5,1)),""))</f>
        <v/>
      </c>
      <c r="R158" s="27" t="n"/>
      <c r="S158" s="27" t="n"/>
      <c r="T158" s="30">
        <f>IF(N158="Clos","",IF(S158="","À renseigner",IF(S158&lt;Paramètres!$B$2,"En retard",IF(S158&lt;=Paramètres!$B$2+7,"Sous 7 jours",""))))</f>
        <v/>
      </c>
      <c r="U158" s="21" t="n"/>
    </row>
    <row r="159">
      <c r="A159" s="26" t="n"/>
      <c r="B159" s="27" t="n"/>
      <c r="C159" s="21" t="n"/>
      <c r="D159" s="26" t="n"/>
      <c r="E159" s="21" t="n"/>
      <c r="F159" s="21" t="n"/>
      <c r="G159" s="21" t="n"/>
      <c r="H159" s="28" t="n"/>
      <c r="I159" s="28" t="n"/>
      <c r="J159" s="32">
        <f>IF(OR(H159="",I159=""),"",H159*I159)</f>
        <v/>
      </c>
      <c r="K159" s="33">
        <f>IF(J159="","",IFERROR(INDEX(Paramètres!$H$2:$H$5,MATCH(J159,Paramètres!$G$2:$G$5,1)),""))</f>
        <v/>
      </c>
      <c r="L159" s="26" t="n"/>
      <c r="M159" s="21" t="n"/>
      <c r="N159" s="26" t="n"/>
      <c r="O159" s="31" t="n"/>
      <c r="P159" s="32">
        <f>IF(OR(J159="",O159=""),"",ROUND(J159*(1-O159),0))</f>
        <v/>
      </c>
      <c r="Q159" s="33">
        <f>IF(P159="","",IFERROR(INDEX(Paramètres!$H$2:$H$5,MATCH(P159,Paramètres!$G$2:$G$5,1)),""))</f>
        <v/>
      </c>
      <c r="R159" s="27" t="n"/>
      <c r="S159" s="27" t="n"/>
      <c r="T159" s="33">
        <f>IF(N159="Clos","",IF(S159="","À renseigner",IF(S159&lt;Paramètres!$B$2,"En retard",IF(S159&lt;=Paramètres!$B$2+7,"Sous 7 jours",""))))</f>
        <v/>
      </c>
      <c r="U159" s="21" t="n"/>
    </row>
    <row r="160">
      <c r="A160" s="26" t="n"/>
      <c r="B160" s="27" t="n"/>
      <c r="C160" s="21" t="n"/>
      <c r="D160" s="26" t="n"/>
      <c r="E160" s="21" t="n"/>
      <c r="F160" s="21" t="n"/>
      <c r="G160" s="21" t="n"/>
      <c r="H160" s="28" t="n"/>
      <c r="I160" s="28" t="n"/>
      <c r="J160" s="29">
        <f>IF(OR(H160="",I160=""),"",H160*I160)</f>
        <v/>
      </c>
      <c r="K160" s="30">
        <f>IF(J160="","",IFERROR(INDEX(Paramètres!$H$2:$H$5,MATCH(J160,Paramètres!$G$2:$G$5,1)),""))</f>
        <v/>
      </c>
      <c r="L160" s="26" t="n"/>
      <c r="M160" s="21" t="n"/>
      <c r="N160" s="26" t="n"/>
      <c r="O160" s="31" t="n"/>
      <c r="P160" s="29">
        <f>IF(OR(J160="",O160=""),"",ROUND(J160*(1-O160),0))</f>
        <v/>
      </c>
      <c r="Q160" s="30">
        <f>IF(P160="","",IFERROR(INDEX(Paramètres!$H$2:$H$5,MATCH(P160,Paramètres!$G$2:$G$5,1)),""))</f>
        <v/>
      </c>
      <c r="R160" s="27" t="n"/>
      <c r="S160" s="27" t="n"/>
      <c r="T160" s="30">
        <f>IF(N160="Clos","",IF(S160="","À renseigner",IF(S160&lt;Paramètres!$B$2,"En retard",IF(S160&lt;=Paramètres!$B$2+7,"Sous 7 jours",""))))</f>
        <v/>
      </c>
      <c r="U160" s="21" t="n"/>
    </row>
    <row r="161">
      <c r="A161" s="26" t="n"/>
      <c r="B161" s="27" t="n"/>
      <c r="C161" s="21" t="n"/>
      <c r="D161" s="26" t="n"/>
      <c r="E161" s="21" t="n"/>
      <c r="F161" s="21" t="n"/>
      <c r="G161" s="21" t="n"/>
      <c r="H161" s="28" t="n"/>
      <c r="I161" s="28" t="n"/>
      <c r="J161" s="32">
        <f>IF(OR(H161="",I161=""),"",H161*I161)</f>
        <v/>
      </c>
      <c r="K161" s="33">
        <f>IF(J161="","",IFERROR(INDEX(Paramètres!$H$2:$H$5,MATCH(J161,Paramètres!$G$2:$G$5,1)),""))</f>
        <v/>
      </c>
      <c r="L161" s="26" t="n"/>
      <c r="M161" s="21" t="n"/>
      <c r="N161" s="26" t="n"/>
      <c r="O161" s="31" t="n"/>
      <c r="P161" s="32">
        <f>IF(OR(J161="",O161=""),"",ROUND(J161*(1-O161),0))</f>
        <v/>
      </c>
      <c r="Q161" s="33">
        <f>IF(P161="","",IFERROR(INDEX(Paramètres!$H$2:$H$5,MATCH(P161,Paramètres!$G$2:$G$5,1)),""))</f>
        <v/>
      </c>
      <c r="R161" s="27" t="n"/>
      <c r="S161" s="27" t="n"/>
      <c r="T161" s="33">
        <f>IF(N161="Clos","",IF(S161="","À renseigner",IF(S161&lt;Paramètres!$B$2,"En retard",IF(S161&lt;=Paramètres!$B$2+7,"Sous 7 jours",""))))</f>
        <v/>
      </c>
      <c r="U161" s="21" t="n"/>
    </row>
    <row r="162">
      <c r="A162" s="26" t="n"/>
      <c r="B162" s="27" t="n"/>
      <c r="C162" s="21" t="n"/>
      <c r="D162" s="26" t="n"/>
      <c r="E162" s="21" t="n"/>
      <c r="F162" s="21" t="n"/>
      <c r="G162" s="21" t="n"/>
      <c r="H162" s="28" t="n"/>
      <c r="I162" s="28" t="n"/>
      <c r="J162" s="29">
        <f>IF(OR(H162="",I162=""),"",H162*I162)</f>
        <v/>
      </c>
      <c r="K162" s="30">
        <f>IF(J162="","",IFERROR(INDEX(Paramètres!$H$2:$H$5,MATCH(J162,Paramètres!$G$2:$G$5,1)),""))</f>
        <v/>
      </c>
      <c r="L162" s="26" t="n"/>
      <c r="M162" s="21" t="n"/>
      <c r="N162" s="26" t="n"/>
      <c r="O162" s="31" t="n"/>
      <c r="P162" s="29">
        <f>IF(OR(J162="",O162=""),"",ROUND(J162*(1-O162),0))</f>
        <v/>
      </c>
      <c r="Q162" s="30">
        <f>IF(P162="","",IFERROR(INDEX(Paramètres!$H$2:$H$5,MATCH(P162,Paramètres!$G$2:$G$5,1)),""))</f>
        <v/>
      </c>
      <c r="R162" s="27" t="n"/>
      <c r="S162" s="27" t="n"/>
      <c r="T162" s="30">
        <f>IF(N162="Clos","",IF(S162="","À renseigner",IF(S162&lt;Paramètres!$B$2,"En retard",IF(S162&lt;=Paramètres!$B$2+7,"Sous 7 jours",""))))</f>
        <v/>
      </c>
      <c r="U162" s="21" t="n"/>
    </row>
    <row r="163">
      <c r="A163" s="26" t="n"/>
      <c r="B163" s="27" t="n"/>
      <c r="C163" s="21" t="n"/>
      <c r="D163" s="26" t="n"/>
      <c r="E163" s="21" t="n"/>
      <c r="F163" s="21" t="n"/>
      <c r="G163" s="21" t="n"/>
      <c r="H163" s="28" t="n"/>
      <c r="I163" s="28" t="n"/>
      <c r="J163" s="32">
        <f>IF(OR(H163="",I163=""),"",H163*I163)</f>
        <v/>
      </c>
      <c r="K163" s="33">
        <f>IF(J163="","",IFERROR(INDEX(Paramètres!$H$2:$H$5,MATCH(J163,Paramètres!$G$2:$G$5,1)),""))</f>
        <v/>
      </c>
      <c r="L163" s="26" t="n"/>
      <c r="M163" s="21" t="n"/>
      <c r="N163" s="26" t="n"/>
      <c r="O163" s="31" t="n"/>
      <c r="P163" s="32">
        <f>IF(OR(J163="",O163=""),"",ROUND(J163*(1-O163),0))</f>
        <v/>
      </c>
      <c r="Q163" s="33">
        <f>IF(P163="","",IFERROR(INDEX(Paramètres!$H$2:$H$5,MATCH(P163,Paramètres!$G$2:$G$5,1)),""))</f>
        <v/>
      </c>
      <c r="R163" s="27" t="n"/>
      <c r="S163" s="27" t="n"/>
      <c r="T163" s="33">
        <f>IF(N163="Clos","",IF(S163="","À renseigner",IF(S163&lt;Paramètres!$B$2,"En retard",IF(S163&lt;=Paramètres!$B$2+7,"Sous 7 jours",""))))</f>
        <v/>
      </c>
      <c r="U163" s="21" t="n"/>
    </row>
    <row r="164">
      <c r="A164" s="26" t="n"/>
      <c r="B164" s="27" t="n"/>
      <c r="C164" s="21" t="n"/>
      <c r="D164" s="26" t="n"/>
      <c r="E164" s="21" t="n"/>
      <c r="F164" s="21" t="n"/>
      <c r="G164" s="21" t="n"/>
      <c r="H164" s="28" t="n"/>
      <c r="I164" s="28" t="n"/>
      <c r="J164" s="29">
        <f>IF(OR(H164="",I164=""),"",H164*I164)</f>
        <v/>
      </c>
      <c r="K164" s="30">
        <f>IF(J164="","",IFERROR(INDEX(Paramètres!$H$2:$H$5,MATCH(J164,Paramètres!$G$2:$G$5,1)),""))</f>
        <v/>
      </c>
      <c r="L164" s="26" t="n"/>
      <c r="M164" s="21" t="n"/>
      <c r="N164" s="26" t="n"/>
      <c r="O164" s="31" t="n"/>
      <c r="P164" s="29">
        <f>IF(OR(J164="",O164=""),"",ROUND(J164*(1-O164),0))</f>
        <v/>
      </c>
      <c r="Q164" s="30">
        <f>IF(P164="","",IFERROR(INDEX(Paramètres!$H$2:$H$5,MATCH(P164,Paramètres!$G$2:$G$5,1)),""))</f>
        <v/>
      </c>
      <c r="R164" s="27" t="n"/>
      <c r="S164" s="27" t="n"/>
      <c r="T164" s="30">
        <f>IF(N164="Clos","",IF(S164="","À renseigner",IF(S164&lt;Paramètres!$B$2,"En retard",IF(S164&lt;=Paramètres!$B$2+7,"Sous 7 jours",""))))</f>
        <v/>
      </c>
      <c r="U164" s="21" t="n"/>
    </row>
    <row r="165">
      <c r="A165" s="26" t="n"/>
      <c r="B165" s="27" t="n"/>
      <c r="C165" s="21" t="n"/>
      <c r="D165" s="26" t="n"/>
      <c r="E165" s="21" t="n"/>
      <c r="F165" s="21" t="n"/>
      <c r="G165" s="21" t="n"/>
      <c r="H165" s="28" t="n"/>
      <c r="I165" s="28" t="n"/>
      <c r="J165" s="32">
        <f>IF(OR(H165="",I165=""),"",H165*I165)</f>
        <v/>
      </c>
      <c r="K165" s="33">
        <f>IF(J165="","",IFERROR(INDEX(Paramètres!$H$2:$H$5,MATCH(J165,Paramètres!$G$2:$G$5,1)),""))</f>
        <v/>
      </c>
      <c r="L165" s="26" t="n"/>
      <c r="M165" s="21" t="n"/>
      <c r="N165" s="26" t="n"/>
      <c r="O165" s="31" t="n"/>
      <c r="P165" s="32">
        <f>IF(OR(J165="",O165=""),"",ROUND(J165*(1-O165),0))</f>
        <v/>
      </c>
      <c r="Q165" s="33">
        <f>IF(P165="","",IFERROR(INDEX(Paramètres!$H$2:$H$5,MATCH(P165,Paramètres!$G$2:$G$5,1)),""))</f>
        <v/>
      </c>
      <c r="R165" s="27" t="n"/>
      <c r="S165" s="27" t="n"/>
      <c r="T165" s="33">
        <f>IF(N165="Clos","",IF(S165="","À renseigner",IF(S165&lt;Paramètres!$B$2,"En retard",IF(S165&lt;=Paramètres!$B$2+7,"Sous 7 jours",""))))</f>
        <v/>
      </c>
      <c r="U165" s="21" t="n"/>
    </row>
    <row r="166">
      <c r="A166" s="26" t="n"/>
      <c r="B166" s="27" t="n"/>
      <c r="C166" s="21" t="n"/>
      <c r="D166" s="26" t="n"/>
      <c r="E166" s="21" t="n"/>
      <c r="F166" s="21" t="n"/>
      <c r="G166" s="21" t="n"/>
      <c r="H166" s="28" t="n"/>
      <c r="I166" s="28" t="n"/>
      <c r="J166" s="29">
        <f>IF(OR(H166="",I166=""),"",H166*I166)</f>
        <v/>
      </c>
      <c r="K166" s="30">
        <f>IF(J166="","",IFERROR(INDEX(Paramètres!$H$2:$H$5,MATCH(J166,Paramètres!$G$2:$G$5,1)),""))</f>
        <v/>
      </c>
      <c r="L166" s="26" t="n"/>
      <c r="M166" s="21" t="n"/>
      <c r="N166" s="26" t="n"/>
      <c r="O166" s="31" t="n"/>
      <c r="P166" s="29">
        <f>IF(OR(J166="",O166=""),"",ROUND(J166*(1-O166),0))</f>
        <v/>
      </c>
      <c r="Q166" s="30">
        <f>IF(P166="","",IFERROR(INDEX(Paramètres!$H$2:$H$5,MATCH(P166,Paramètres!$G$2:$G$5,1)),""))</f>
        <v/>
      </c>
      <c r="R166" s="27" t="n"/>
      <c r="S166" s="27" t="n"/>
      <c r="T166" s="30">
        <f>IF(N166="Clos","",IF(S166="","À renseigner",IF(S166&lt;Paramètres!$B$2,"En retard",IF(S166&lt;=Paramètres!$B$2+7,"Sous 7 jours",""))))</f>
        <v/>
      </c>
      <c r="U166" s="21" t="n"/>
    </row>
    <row r="167">
      <c r="A167" s="26" t="n"/>
      <c r="B167" s="27" t="n"/>
      <c r="C167" s="21" t="n"/>
      <c r="D167" s="26" t="n"/>
      <c r="E167" s="21" t="n"/>
      <c r="F167" s="21" t="n"/>
      <c r="G167" s="21" t="n"/>
      <c r="H167" s="28" t="n"/>
      <c r="I167" s="28" t="n"/>
      <c r="J167" s="32">
        <f>IF(OR(H167="",I167=""),"",H167*I167)</f>
        <v/>
      </c>
      <c r="K167" s="33">
        <f>IF(J167="","",IFERROR(INDEX(Paramètres!$H$2:$H$5,MATCH(J167,Paramètres!$G$2:$G$5,1)),""))</f>
        <v/>
      </c>
      <c r="L167" s="26" t="n"/>
      <c r="M167" s="21" t="n"/>
      <c r="N167" s="26" t="n"/>
      <c r="O167" s="31" t="n"/>
      <c r="P167" s="32">
        <f>IF(OR(J167="",O167=""),"",ROUND(J167*(1-O167),0))</f>
        <v/>
      </c>
      <c r="Q167" s="33">
        <f>IF(P167="","",IFERROR(INDEX(Paramètres!$H$2:$H$5,MATCH(P167,Paramètres!$G$2:$G$5,1)),""))</f>
        <v/>
      </c>
      <c r="R167" s="27" t="n"/>
      <c r="S167" s="27" t="n"/>
      <c r="T167" s="33">
        <f>IF(N167="Clos","",IF(S167="","À renseigner",IF(S167&lt;Paramètres!$B$2,"En retard",IF(S167&lt;=Paramètres!$B$2+7,"Sous 7 jours",""))))</f>
        <v/>
      </c>
      <c r="U167" s="21" t="n"/>
    </row>
    <row r="168">
      <c r="A168" s="26" t="n"/>
      <c r="B168" s="27" t="n"/>
      <c r="C168" s="21" t="n"/>
      <c r="D168" s="26" t="n"/>
      <c r="E168" s="21" t="n"/>
      <c r="F168" s="21" t="n"/>
      <c r="G168" s="21" t="n"/>
      <c r="H168" s="28" t="n"/>
      <c r="I168" s="28" t="n"/>
      <c r="J168" s="29">
        <f>IF(OR(H168="",I168=""),"",H168*I168)</f>
        <v/>
      </c>
      <c r="K168" s="30">
        <f>IF(J168="","",IFERROR(INDEX(Paramètres!$H$2:$H$5,MATCH(J168,Paramètres!$G$2:$G$5,1)),""))</f>
        <v/>
      </c>
      <c r="L168" s="26" t="n"/>
      <c r="M168" s="21" t="n"/>
      <c r="N168" s="26" t="n"/>
      <c r="O168" s="31" t="n"/>
      <c r="P168" s="29">
        <f>IF(OR(J168="",O168=""),"",ROUND(J168*(1-O168),0))</f>
        <v/>
      </c>
      <c r="Q168" s="30">
        <f>IF(P168="","",IFERROR(INDEX(Paramètres!$H$2:$H$5,MATCH(P168,Paramètres!$G$2:$G$5,1)),""))</f>
        <v/>
      </c>
      <c r="R168" s="27" t="n"/>
      <c r="S168" s="27" t="n"/>
      <c r="T168" s="30">
        <f>IF(N168="Clos","",IF(S168="","À renseigner",IF(S168&lt;Paramètres!$B$2,"En retard",IF(S168&lt;=Paramètres!$B$2+7,"Sous 7 jours",""))))</f>
        <v/>
      </c>
      <c r="U168" s="21" t="n"/>
    </row>
    <row r="169">
      <c r="A169" s="26" t="n"/>
      <c r="B169" s="27" t="n"/>
      <c r="C169" s="21" t="n"/>
      <c r="D169" s="26" t="n"/>
      <c r="E169" s="21" t="n"/>
      <c r="F169" s="21" t="n"/>
      <c r="G169" s="21" t="n"/>
      <c r="H169" s="28" t="n"/>
      <c r="I169" s="28" t="n"/>
      <c r="J169" s="32">
        <f>IF(OR(H169="",I169=""),"",H169*I169)</f>
        <v/>
      </c>
      <c r="K169" s="33">
        <f>IF(J169="","",IFERROR(INDEX(Paramètres!$H$2:$H$5,MATCH(J169,Paramètres!$G$2:$G$5,1)),""))</f>
        <v/>
      </c>
      <c r="L169" s="26" t="n"/>
      <c r="M169" s="21" t="n"/>
      <c r="N169" s="26" t="n"/>
      <c r="O169" s="31" t="n"/>
      <c r="P169" s="32">
        <f>IF(OR(J169="",O169=""),"",ROUND(J169*(1-O169),0))</f>
        <v/>
      </c>
      <c r="Q169" s="33">
        <f>IF(P169="","",IFERROR(INDEX(Paramètres!$H$2:$H$5,MATCH(P169,Paramètres!$G$2:$G$5,1)),""))</f>
        <v/>
      </c>
      <c r="R169" s="27" t="n"/>
      <c r="S169" s="27" t="n"/>
      <c r="T169" s="33">
        <f>IF(N169="Clos","",IF(S169="","À renseigner",IF(S169&lt;Paramètres!$B$2,"En retard",IF(S169&lt;=Paramètres!$B$2+7,"Sous 7 jours",""))))</f>
        <v/>
      </c>
      <c r="U169" s="21" t="n"/>
    </row>
    <row r="170">
      <c r="A170" s="26" t="n"/>
      <c r="B170" s="27" t="n"/>
      <c r="C170" s="21" t="n"/>
      <c r="D170" s="26" t="n"/>
      <c r="E170" s="21" t="n"/>
      <c r="F170" s="21" t="n"/>
      <c r="G170" s="21" t="n"/>
      <c r="H170" s="28" t="n"/>
      <c r="I170" s="28" t="n"/>
      <c r="J170" s="29">
        <f>IF(OR(H170="",I170=""),"",H170*I170)</f>
        <v/>
      </c>
      <c r="K170" s="30">
        <f>IF(J170="","",IFERROR(INDEX(Paramètres!$H$2:$H$5,MATCH(J170,Paramètres!$G$2:$G$5,1)),""))</f>
        <v/>
      </c>
      <c r="L170" s="26" t="n"/>
      <c r="M170" s="21" t="n"/>
      <c r="N170" s="26" t="n"/>
      <c r="O170" s="31" t="n"/>
      <c r="P170" s="29">
        <f>IF(OR(J170="",O170=""),"",ROUND(J170*(1-O170),0))</f>
        <v/>
      </c>
      <c r="Q170" s="30">
        <f>IF(P170="","",IFERROR(INDEX(Paramètres!$H$2:$H$5,MATCH(P170,Paramètres!$G$2:$G$5,1)),""))</f>
        <v/>
      </c>
      <c r="R170" s="27" t="n"/>
      <c r="S170" s="27" t="n"/>
      <c r="T170" s="30">
        <f>IF(N170="Clos","",IF(S170="","À renseigner",IF(S170&lt;Paramètres!$B$2,"En retard",IF(S170&lt;=Paramètres!$B$2+7,"Sous 7 jours",""))))</f>
        <v/>
      </c>
      <c r="U170" s="21" t="n"/>
    </row>
    <row r="171">
      <c r="A171" s="26" t="n"/>
      <c r="B171" s="27" t="n"/>
      <c r="C171" s="21" t="n"/>
      <c r="D171" s="26" t="n"/>
      <c r="E171" s="21" t="n"/>
      <c r="F171" s="21" t="n"/>
      <c r="G171" s="21" t="n"/>
      <c r="H171" s="28" t="n"/>
      <c r="I171" s="28" t="n"/>
      <c r="J171" s="32">
        <f>IF(OR(H171="",I171=""),"",H171*I171)</f>
        <v/>
      </c>
      <c r="K171" s="33">
        <f>IF(J171="","",IFERROR(INDEX(Paramètres!$H$2:$H$5,MATCH(J171,Paramètres!$G$2:$G$5,1)),""))</f>
        <v/>
      </c>
      <c r="L171" s="26" t="n"/>
      <c r="M171" s="21" t="n"/>
      <c r="N171" s="26" t="n"/>
      <c r="O171" s="31" t="n"/>
      <c r="P171" s="32">
        <f>IF(OR(J171="",O171=""),"",ROUND(J171*(1-O171),0))</f>
        <v/>
      </c>
      <c r="Q171" s="33">
        <f>IF(P171="","",IFERROR(INDEX(Paramètres!$H$2:$H$5,MATCH(P171,Paramètres!$G$2:$G$5,1)),""))</f>
        <v/>
      </c>
      <c r="R171" s="27" t="n"/>
      <c r="S171" s="27" t="n"/>
      <c r="T171" s="33">
        <f>IF(N171="Clos","",IF(S171="","À renseigner",IF(S171&lt;Paramètres!$B$2,"En retard",IF(S171&lt;=Paramètres!$B$2+7,"Sous 7 jours",""))))</f>
        <v/>
      </c>
      <c r="U171" s="21" t="n"/>
    </row>
    <row r="172">
      <c r="A172" s="26" t="n"/>
      <c r="B172" s="27" t="n"/>
      <c r="C172" s="21" t="n"/>
      <c r="D172" s="26" t="n"/>
      <c r="E172" s="21" t="n"/>
      <c r="F172" s="21" t="n"/>
      <c r="G172" s="21" t="n"/>
      <c r="H172" s="28" t="n"/>
      <c r="I172" s="28" t="n"/>
      <c r="J172" s="29">
        <f>IF(OR(H172="",I172=""),"",H172*I172)</f>
        <v/>
      </c>
      <c r="K172" s="30">
        <f>IF(J172="","",IFERROR(INDEX(Paramètres!$H$2:$H$5,MATCH(J172,Paramètres!$G$2:$G$5,1)),""))</f>
        <v/>
      </c>
      <c r="L172" s="26" t="n"/>
      <c r="M172" s="21" t="n"/>
      <c r="N172" s="26" t="n"/>
      <c r="O172" s="31" t="n"/>
      <c r="P172" s="29">
        <f>IF(OR(J172="",O172=""),"",ROUND(J172*(1-O172),0))</f>
        <v/>
      </c>
      <c r="Q172" s="30">
        <f>IF(P172="","",IFERROR(INDEX(Paramètres!$H$2:$H$5,MATCH(P172,Paramètres!$G$2:$G$5,1)),""))</f>
        <v/>
      </c>
      <c r="R172" s="27" t="n"/>
      <c r="S172" s="27" t="n"/>
      <c r="T172" s="30">
        <f>IF(N172="Clos","",IF(S172="","À renseigner",IF(S172&lt;Paramètres!$B$2,"En retard",IF(S172&lt;=Paramètres!$B$2+7,"Sous 7 jours",""))))</f>
        <v/>
      </c>
      <c r="U172" s="21" t="n"/>
    </row>
    <row r="173">
      <c r="A173" s="26" t="n"/>
      <c r="B173" s="27" t="n"/>
      <c r="C173" s="21" t="n"/>
      <c r="D173" s="26" t="n"/>
      <c r="E173" s="21" t="n"/>
      <c r="F173" s="21" t="n"/>
      <c r="G173" s="21" t="n"/>
      <c r="H173" s="28" t="n"/>
      <c r="I173" s="28" t="n"/>
      <c r="J173" s="32">
        <f>IF(OR(H173="",I173=""),"",H173*I173)</f>
        <v/>
      </c>
      <c r="K173" s="33">
        <f>IF(J173="","",IFERROR(INDEX(Paramètres!$H$2:$H$5,MATCH(J173,Paramètres!$G$2:$G$5,1)),""))</f>
        <v/>
      </c>
      <c r="L173" s="26" t="n"/>
      <c r="M173" s="21" t="n"/>
      <c r="N173" s="26" t="n"/>
      <c r="O173" s="31" t="n"/>
      <c r="P173" s="32">
        <f>IF(OR(J173="",O173=""),"",ROUND(J173*(1-O173),0))</f>
        <v/>
      </c>
      <c r="Q173" s="33">
        <f>IF(P173="","",IFERROR(INDEX(Paramètres!$H$2:$H$5,MATCH(P173,Paramètres!$G$2:$G$5,1)),""))</f>
        <v/>
      </c>
      <c r="R173" s="27" t="n"/>
      <c r="S173" s="27" t="n"/>
      <c r="T173" s="33">
        <f>IF(N173="Clos","",IF(S173="","À renseigner",IF(S173&lt;Paramètres!$B$2,"En retard",IF(S173&lt;=Paramètres!$B$2+7,"Sous 7 jours",""))))</f>
        <v/>
      </c>
      <c r="U173" s="21" t="n"/>
    </row>
    <row r="174">
      <c r="A174" s="26" t="n"/>
      <c r="B174" s="27" t="n"/>
      <c r="C174" s="21" t="n"/>
      <c r="D174" s="26" t="n"/>
      <c r="E174" s="21" t="n"/>
      <c r="F174" s="21" t="n"/>
      <c r="G174" s="21" t="n"/>
      <c r="H174" s="28" t="n"/>
      <c r="I174" s="28" t="n"/>
      <c r="J174" s="29">
        <f>IF(OR(H174="",I174=""),"",H174*I174)</f>
        <v/>
      </c>
      <c r="K174" s="30">
        <f>IF(J174="","",IFERROR(INDEX(Paramètres!$H$2:$H$5,MATCH(J174,Paramètres!$G$2:$G$5,1)),""))</f>
        <v/>
      </c>
      <c r="L174" s="26" t="n"/>
      <c r="M174" s="21" t="n"/>
      <c r="N174" s="26" t="n"/>
      <c r="O174" s="31" t="n"/>
      <c r="P174" s="29">
        <f>IF(OR(J174="",O174=""),"",ROUND(J174*(1-O174),0))</f>
        <v/>
      </c>
      <c r="Q174" s="30">
        <f>IF(P174="","",IFERROR(INDEX(Paramètres!$H$2:$H$5,MATCH(P174,Paramètres!$G$2:$G$5,1)),""))</f>
        <v/>
      </c>
      <c r="R174" s="27" t="n"/>
      <c r="S174" s="27" t="n"/>
      <c r="T174" s="30">
        <f>IF(N174="Clos","",IF(S174="","À renseigner",IF(S174&lt;Paramètres!$B$2,"En retard",IF(S174&lt;=Paramètres!$B$2+7,"Sous 7 jours",""))))</f>
        <v/>
      </c>
      <c r="U174" s="21" t="n"/>
    </row>
    <row r="175">
      <c r="A175" s="26" t="n"/>
      <c r="B175" s="27" t="n"/>
      <c r="C175" s="21" t="n"/>
      <c r="D175" s="26" t="n"/>
      <c r="E175" s="21" t="n"/>
      <c r="F175" s="21" t="n"/>
      <c r="G175" s="21" t="n"/>
      <c r="H175" s="28" t="n"/>
      <c r="I175" s="28" t="n"/>
      <c r="J175" s="32">
        <f>IF(OR(H175="",I175=""),"",H175*I175)</f>
        <v/>
      </c>
      <c r="K175" s="33">
        <f>IF(J175="","",IFERROR(INDEX(Paramètres!$H$2:$H$5,MATCH(J175,Paramètres!$G$2:$G$5,1)),""))</f>
        <v/>
      </c>
      <c r="L175" s="26" t="n"/>
      <c r="M175" s="21" t="n"/>
      <c r="N175" s="26" t="n"/>
      <c r="O175" s="31" t="n"/>
      <c r="P175" s="32">
        <f>IF(OR(J175="",O175=""),"",ROUND(J175*(1-O175),0))</f>
        <v/>
      </c>
      <c r="Q175" s="33">
        <f>IF(P175="","",IFERROR(INDEX(Paramètres!$H$2:$H$5,MATCH(P175,Paramètres!$G$2:$G$5,1)),""))</f>
        <v/>
      </c>
      <c r="R175" s="27" t="n"/>
      <c r="S175" s="27" t="n"/>
      <c r="T175" s="33">
        <f>IF(N175="Clos","",IF(S175="","À renseigner",IF(S175&lt;Paramètres!$B$2,"En retard",IF(S175&lt;=Paramètres!$B$2+7,"Sous 7 jours",""))))</f>
        <v/>
      </c>
      <c r="U175" s="21" t="n"/>
    </row>
    <row r="176">
      <c r="A176" s="26" t="n"/>
      <c r="B176" s="27" t="n"/>
      <c r="C176" s="21" t="n"/>
      <c r="D176" s="26" t="n"/>
      <c r="E176" s="21" t="n"/>
      <c r="F176" s="21" t="n"/>
      <c r="G176" s="21" t="n"/>
      <c r="H176" s="28" t="n"/>
      <c r="I176" s="28" t="n"/>
      <c r="J176" s="29">
        <f>IF(OR(H176="",I176=""),"",H176*I176)</f>
        <v/>
      </c>
      <c r="K176" s="30">
        <f>IF(J176="","",IFERROR(INDEX(Paramètres!$H$2:$H$5,MATCH(J176,Paramètres!$G$2:$G$5,1)),""))</f>
        <v/>
      </c>
      <c r="L176" s="26" t="n"/>
      <c r="M176" s="21" t="n"/>
      <c r="N176" s="26" t="n"/>
      <c r="O176" s="31" t="n"/>
      <c r="P176" s="29">
        <f>IF(OR(J176="",O176=""),"",ROUND(J176*(1-O176),0))</f>
        <v/>
      </c>
      <c r="Q176" s="30">
        <f>IF(P176="","",IFERROR(INDEX(Paramètres!$H$2:$H$5,MATCH(P176,Paramètres!$G$2:$G$5,1)),""))</f>
        <v/>
      </c>
      <c r="R176" s="27" t="n"/>
      <c r="S176" s="27" t="n"/>
      <c r="T176" s="30">
        <f>IF(N176="Clos","",IF(S176="","À renseigner",IF(S176&lt;Paramètres!$B$2,"En retard",IF(S176&lt;=Paramètres!$B$2+7,"Sous 7 jours",""))))</f>
        <v/>
      </c>
      <c r="U176" s="21" t="n"/>
    </row>
    <row r="177">
      <c r="A177" s="26" t="n"/>
      <c r="B177" s="27" t="n"/>
      <c r="C177" s="21" t="n"/>
      <c r="D177" s="26" t="n"/>
      <c r="E177" s="21" t="n"/>
      <c r="F177" s="21" t="n"/>
      <c r="G177" s="21" t="n"/>
      <c r="H177" s="28" t="n"/>
      <c r="I177" s="28" t="n"/>
      <c r="J177" s="32">
        <f>IF(OR(H177="",I177=""),"",H177*I177)</f>
        <v/>
      </c>
      <c r="K177" s="33">
        <f>IF(J177="","",IFERROR(INDEX(Paramètres!$H$2:$H$5,MATCH(J177,Paramètres!$G$2:$G$5,1)),""))</f>
        <v/>
      </c>
      <c r="L177" s="26" t="n"/>
      <c r="M177" s="21" t="n"/>
      <c r="N177" s="26" t="n"/>
      <c r="O177" s="31" t="n"/>
      <c r="P177" s="32">
        <f>IF(OR(J177="",O177=""),"",ROUND(J177*(1-O177),0))</f>
        <v/>
      </c>
      <c r="Q177" s="33">
        <f>IF(P177="","",IFERROR(INDEX(Paramètres!$H$2:$H$5,MATCH(P177,Paramètres!$G$2:$G$5,1)),""))</f>
        <v/>
      </c>
      <c r="R177" s="27" t="n"/>
      <c r="S177" s="27" t="n"/>
      <c r="T177" s="33">
        <f>IF(N177="Clos","",IF(S177="","À renseigner",IF(S177&lt;Paramètres!$B$2,"En retard",IF(S177&lt;=Paramètres!$B$2+7,"Sous 7 jours",""))))</f>
        <v/>
      </c>
      <c r="U177" s="21" t="n"/>
    </row>
    <row r="178">
      <c r="A178" s="26" t="n"/>
      <c r="B178" s="27" t="n"/>
      <c r="C178" s="21" t="n"/>
      <c r="D178" s="26" t="n"/>
      <c r="E178" s="21" t="n"/>
      <c r="F178" s="21" t="n"/>
      <c r="G178" s="21" t="n"/>
      <c r="H178" s="28" t="n"/>
      <c r="I178" s="28" t="n"/>
      <c r="J178" s="29">
        <f>IF(OR(H178="",I178=""),"",H178*I178)</f>
        <v/>
      </c>
      <c r="K178" s="30">
        <f>IF(J178="","",IFERROR(INDEX(Paramètres!$H$2:$H$5,MATCH(J178,Paramètres!$G$2:$G$5,1)),""))</f>
        <v/>
      </c>
      <c r="L178" s="26" t="n"/>
      <c r="M178" s="21" t="n"/>
      <c r="N178" s="26" t="n"/>
      <c r="O178" s="31" t="n"/>
      <c r="P178" s="29">
        <f>IF(OR(J178="",O178=""),"",ROUND(J178*(1-O178),0))</f>
        <v/>
      </c>
      <c r="Q178" s="30">
        <f>IF(P178="","",IFERROR(INDEX(Paramètres!$H$2:$H$5,MATCH(P178,Paramètres!$G$2:$G$5,1)),""))</f>
        <v/>
      </c>
      <c r="R178" s="27" t="n"/>
      <c r="S178" s="27" t="n"/>
      <c r="T178" s="30">
        <f>IF(N178="Clos","",IF(S178="","À renseigner",IF(S178&lt;Paramètres!$B$2,"En retard",IF(S178&lt;=Paramètres!$B$2+7,"Sous 7 jours",""))))</f>
        <v/>
      </c>
      <c r="U178" s="21" t="n"/>
    </row>
    <row r="179">
      <c r="A179" s="26" t="n"/>
      <c r="B179" s="27" t="n"/>
      <c r="C179" s="21" t="n"/>
      <c r="D179" s="26" t="n"/>
      <c r="E179" s="21" t="n"/>
      <c r="F179" s="21" t="n"/>
      <c r="G179" s="21" t="n"/>
      <c r="H179" s="28" t="n"/>
      <c r="I179" s="28" t="n"/>
      <c r="J179" s="32">
        <f>IF(OR(H179="",I179=""),"",H179*I179)</f>
        <v/>
      </c>
      <c r="K179" s="33">
        <f>IF(J179="","",IFERROR(INDEX(Paramètres!$H$2:$H$5,MATCH(J179,Paramètres!$G$2:$G$5,1)),""))</f>
        <v/>
      </c>
      <c r="L179" s="26" t="n"/>
      <c r="M179" s="21" t="n"/>
      <c r="N179" s="26" t="n"/>
      <c r="O179" s="31" t="n"/>
      <c r="P179" s="32">
        <f>IF(OR(J179="",O179=""),"",ROUND(J179*(1-O179),0))</f>
        <v/>
      </c>
      <c r="Q179" s="33">
        <f>IF(P179="","",IFERROR(INDEX(Paramètres!$H$2:$H$5,MATCH(P179,Paramètres!$G$2:$G$5,1)),""))</f>
        <v/>
      </c>
      <c r="R179" s="27" t="n"/>
      <c r="S179" s="27" t="n"/>
      <c r="T179" s="33">
        <f>IF(N179="Clos","",IF(S179="","À renseigner",IF(S179&lt;Paramètres!$B$2,"En retard",IF(S179&lt;=Paramètres!$B$2+7,"Sous 7 jours",""))))</f>
        <v/>
      </c>
      <c r="U179" s="21" t="n"/>
    </row>
    <row r="180">
      <c r="A180" s="26" t="n"/>
      <c r="B180" s="27" t="n"/>
      <c r="C180" s="21" t="n"/>
      <c r="D180" s="26" t="n"/>
      <c r="E180" s="21" t="n"/>
      <c r="F180" s="21" t="n"/>
      <c r="G180" s="21" t="n"/>
      <c r="H180" s="28" t="n"/>
      <c r="I180" s="28" t="n"/>
      <c r="J180" s="29">
        <f>IF(OR(H180="",I180=""),"",H180*I180)</f>
        <v/>
      </c>
      <c r="K180" s="30">
        <f>IF(J180="","",IFERROR(INDEX(Paramètres!$H$2:$H$5,MATCH(J180,Paramètres!$G$2:$G$5,1)),""))</f>
        <v/>
      </c>
      <c r="L180" s="26" t="n"/>
      <c r="M180" s="21" t="n"/>
      <c r="N180" s="26" t="n"/>
      <c r="O180" s="31" t="n"/>
      <c r="P180" s="29">
        <f>IF(OR(J180="",O180=""),"",ROUND(J180*(1-O180),0))</f>
        <v/>
      </c>
      <c r="Q180" s="30">
        <f>IF(P180="","",IFERROR(INDEX(Paramètres!$H$2:$H$5,MATCH(P180,Paramètres!$G$2:$G$5,1)),""))</f>
        <v/>
      </c>
      <c r="R180" s="27" t="n"/>
      <c r="S180" s="27" t="n"/>
      <c r="T180" s="30">
        <f>IF(N180="Clos","",IF(S180="","À renseigner",IF(S180&lt;Paramètres!$B$2,"En retard",IF(S180&lt;=Paramètres!$B$2+7,"Sous 7 jours",""))))</f>
        <v/>
      </c>
      <c r="U180" s="21" t="n"/>
    </row>
    <row r="181">
      <c r="A181" s="26" t="n"/>
      <c r="B181" s="27" t="n"/>
      <c r="C181" s="21" t="n"/>
      <c r="D181" s="26" t="n"/>
      <c r="E181" s="21" t="n"/>
      <c r="F181" s="21" t="n"/>
      <c r="G181" s="21" t="n"/>
      <c r="H181" s="28" t="n"/>
      <c r="I181" s="28" t="n"/>
      <c r="J181" s="32">
        <f>IF(OR(H181="",I181=""),"",H181*I181)</f>
        <v/>
      </c>
      <c r="K181" s="33">
        <f>IF(J181="","",IFERROR(INDEX(Paramètres!$H$2:$H$5,MATCH(J181,Paramètres!$G$2:$G$5,1)),""))</f>
        <v/>
      </c>
      <c r="L181" s="26" t="n"/>
      <c r="M181" s="21" t="n"/>
      <c r="N181" s="26" t="n"/>
      <c r="O181" s="31" t="n"/>
      <c r="P181" s="32">
        <f>IF(OR(J181="",O181=""),"",ROUND(J181*(1-O181),0))</f>
        <v/>
      </c>
      <c r="Q181" s="33">
        <f>IF(P181="","",IFERROR(INDEX(Paramètres!$H$2:$H$5,MATCH(P181,Paramètres!$G$2:$G$5,1)),""))</f>
        <v/>
      </c>
      <c r="R181" s="27" t="n"/>
      <c r="S181" s="27" t="n"/>
      <c r="T181" s="33">
        <f>IF(N181="Clos","",IF(S181="","À renseigner",IF(S181&lt;Paramètres!$B$2,"En retard",IF(S181&lt;=Paramètres!$B$2+7,"Sous 7 jours",""))))</f>
        <v/>
      </c>
      <c r="U181" s="21" t="n"/>
    </row>
    <row r="182">
      <c r="A182" s="26" t="n"/>
      <c r="B182" s="27" t="n"/>
      <c r="C182" s="21" t="n"/>
      <c r="D182" s="26" t="n"/>
      <c r="E182" s="21" t="n"/>
      <c r="F182" s="21" t="n"/>
      <c r="G182" s="21" t="n"/>
      <c r="H182" s="28" t="n"/>
      <c r="I182" s="28" t="n"/>
      <c r="J182" s="29">
        <f>IF(OR(H182="",I182=""),"",H182*I182)</f>
        <v/>
      </c>
      <c r="K182" s="30">
        <f>IF(J182="","",IFERROR(INDEX(Paramètres!$H$2:$H$5,MATCH(J182,Paramètres!$G$2:$G$5,1)),""))</f>
        <v/>
      </c>
      <c r="L182" s="26" t="n"/>
      <c r="M182" s="21" t="n"/>
      <c r="N182" s="26" t="n"/>
      <c r="O182" s="31" t="n"/>
      <c r="P182" s="29">
        <f>IF(OR(J182="",O182=""),"",ROUND(J182*(1-O182),0))</f>
        <v/>
      </c>
      <c r="Q182" s="30">
        <f>IF(P182="","",IFERROR(INDEX(Paramètres!$H$2:$H$5,MATCH(P182,Paramètres!$G$2:$G$5,1)),""))</f>
        <v/>
      </c>
      <c r="R182" s="27" t="n"/>
      <c r="S182" s="27" t="n"/>
      <c r="T182" s="30">
        <f>IF(N182="Clos","",IF(S182="","À renseigner",IF(S182&lt;Paramètres!$B$2,"En retard",IF(S182&lt;=Paramètres!$B$2+7,"Sous 7 jours",""))))</f>
        <v/>
      </c>
      <c r="U182" s="21" t="n"/>
    </row>
    <row r="183">
      <c r="A183" s="26" t="n"/>
      <c r="B183" s="27" t="n"/>
      <c r="C183" s="21" t="n"/>
      <c r="D183" s="26" t="n"/>
      <c r="E183" s="21" t="n"/>
      <c r="F183" s="21" t="n"/>
      <c r="G183" s="21" t="n"/>
      <c r="H183" s="28" t="n"/>
      <c r="I183" s="28" t="n"/>
      <c r="J183" s="32">
        <f>IF(OR(H183="",I183=""),"",H183*I183)</f>
        <v/>
      </c>
      <c r="K183" s="33">
        <f>IF(J183="","",IFERROR(INDEX(Paramètres!$H$2:$H$5,MATCH(J183,Paramètres!$G$2:$G$5,1)),""))</f>
        <v/>
      </c>
      <c r="L183" s="26" t="n"/>
      <c r="M183" s="21" t="n"/>
      <c r="N183" s="26" t="n"/>
      <c r="O183" s="31" t="n"/>
      <c r="P183" s="32">
        <f>IF(OR(J183="",O183=""),"",ROUND(J183*(1-O183),0))</f>
        <v/>
      </c>
      <c r="Q183" s="33">
        <f>IF(P183="","",IFERROR(INDEX(Paramètres!$H$2:$H$5,MATCH(P183,Paramètres!$G$2:$G$5,1)),""))</f>
        <v/>
      </c>
      <c r="R183" s="27" t="n"/>
      <c r="S183" s="27" t="n"/>
      <c r="T183" s="33">
        <f>IF(N183="Clos","",IF(S183="","À renseigner",IF(S183&lt;Paramètres!$B$2,"En retard",IF(S183&lt;=Paramètres!$B$2+7,"Sous 7 jours",""))))</f>
        <v/>
      </c>
      <c r="U183" s="21" t="n"/>
    </row>
    <row r="184">
      <c r="A184" s="26" t="n"/>
      <c r="B184" s="27" t="n"/>
      <c r="C184" s="21" t="n"/>
      <c r="D184" s="26" t="n"/>
      <c r="E184" s="21" t="n"/>
      <c r="F184" s="21" t="n"/>
      <c r="G184" s="21" t="n"/>
      <c r="H184" s="28" t="n"/>
      <c r="I184" s="28" t="n"/>
      <c r="J184" s="29">
        <f>IF(OR(H184="",I184=""),"",H184*I184)</f>
        <v/>
      </c>
      <c r="K184" s="30">
        <f>IF(J184="","",IFERROR(INDEX(Paramètres!$H$2:$H$5,MATCH(J184,Paramètres!$G$2:$G$5,1)),""))</f>
        <v/>
      </c>
      <c r="L184" s="26" t="n"/>
      <c r="M184" s="21" t="n"/>
      <c r="N184" s="26" t="n"/>
      <c r="O184" s="31" t="n"/>
      <c r="P184" s="29">
        <f>IF(OR(J184="",O184=""),"",ROUND(J184*(1-O184),0))</f>
        <v/>
      </c>
      <c r="Q184" s="30">
        <f>IF(P184="","",IFERROR(INDEX(Paramètres!$H$2:$H$5,MATCH(P184,Paramètres!$G$2:$G$5,1)),""))</f>
        <v/>
      </c>
      <c r="R184" s="27" t="n"/>
      <c r="S184" s="27" t="n"/>
      <c r="T184" s="30">
        <f>IF(N184="Clos","",IF(S184="","À renseigner",IF(S184&lt;Paramètres!$B$2,"En retard",IF(S184&lt;=Paramètres!$B$2+7,"Sous 7 jours",""))))</f>
        <v/>
      </c>
      <c r="U184" s="21" t="n"/>
    </row>
    <row r="185">
      <c r="A185" s="26" t="n"/>
      <c r="B185" s="27" t="n"/>
      <c r="C185" s="21" t="n"/>
      <c r="D185" s="26" t="n"/>
      <c r="E185" s="21" t="n"/>
      <c r="F185" s="21" t="n"/>
      <c r="G185" s="21" t="n"/>
      <c r="H185" s="28" t="n"/>
      <c r="I185" s="28" t="n"/>
      <c r="J185" s="32">
        <f>IF(OR(H185="",I185=""),"",H185*I185)</f>
        <v/>
      </c>
      <c r="K185" s="33">
        <f>IF(J185="","",IFERROR(INDEX(Paramètres!$H$2:$H$5,MATCH(J185,Paramètres!$G$2:$G$5,1)),""))</f>
        <v/>
      </c>
      <c r="L185" s="26" t="n"/>
      <c r="M185" s="21" t="n"/>
      <c r="N185" s="26" t="n"/>
      <c r="O185" s="31" t="n"/>
      <c r="P185" s="32">
        <f>IF(OR(J185="",O185=""),"",ROUND(J185*(1-O185),0))</f>
        <v/>
      </c>
      <c r="Q185" s="33">
        <f>IF(P185="","",IFERROR(INDEX(Paramètres!$H$2:$H$5,MATCH(P185,Paramètres!$G$2:$G$5,1)),""))</f>
        <v/>
      </c>
      <c r="R185" s="27" t="n"/>
      <c r="S185" s="27" t="n"/>
      <c r="T185" s="33">
        <f>IF(N185="Clos","",IF(S185="","À renseigner",IF(S185&lt;Paramètres!$B$2,"En retard",IF(S185&lt;=Paramètres!$B$2+7,"Sous 7 jours",""))))</f>
        <v/>
      </c>
      <c r="U185" s="21" t="n"/>
    </row>
    <row r="186">
      <c r="A186" s="26" t="n"/>
      <c r="B186" s="27" t="n"/>
      <c r="C186" s="21" t="n"/>
      <c r="D186" s="26" t="n"/>
      <c r="E186" s="21" t="n"/>
      <c r="F186" s="21" t="n"/>
      <c r="G186" s="21" t="n"/>
      <c r="H186" s="28" t="n"/>
      <c r="I186" s="28" t="n"/>
      <c r="J186" s="29">
        <f>IF(OR(H186="",I186=""),"",H186*I186)</f>
        <v/>
      </c>
      <c r="K186" s="30">
        <f>IF(J186="","",IFERROR(INDEX(Paramètres!$H$2:$H$5,MATCH(J186,Paramètres!$G$2:$G$5,1)),""))</f>
        <v/>
      </c>
      <c r="L186" s="26" t="n"/>
      <c r="M186" s="21" t="n"/>
      <c r="N186" s="26" t="n"/>
      <c r="O186" s="31" t="n"/>
      <c r="P186" s="29">
        <f>IF(OR(J186="",O186=""),"",ROUND(J186*(1-O186),0))</f>
        <v/>
      </c>
      <c r="Q186" s="30">
        <f>IF(P186="","",IFERROR(INDEX(Paramètres!$H$2:$H$5,MATCH(P186,Paramètres!$G$2:$G$5,1)),""))</f>
        <v/>
      </c>
      <c r="R186" s="27" t="n"/>
      <c r="S186" s="27" t="n"/>
      <c r="T186" s="30">
        <f>IF(N186="Clos","",IF(S186="","À renseigner",IF(S186&lt;Paramètres!$B$2,"En retard",IF(S186&lt;=Paramètres!$B$2+7,"Sous 7 jours",""))))</f>
        <v/>
      </c>
      <c r="U186" s="21" t="n"/>
    </row>
    <row r="187">
      <c r="A187" s="26" t="n"/>
      <c r="B187" s="27" t="n"/>
      <c r="C187" s="21" t="n"/>
      <c r="D187" s="26" t="n"/>
      <c r="E187" s="21" t="n"/>
      <c r="F187" s="21" t="n"/>
      <c r="G187" s="21" t="n"/>
      <c r="H187" s="28" t="n"/>
      <c r="I187" s="28" t="n"/>
      <c r="J187" s="32">
        <f>IF(OR(H187="",I187=""),"",H187*I187)</f>
        <v/>
      </c>
      <c r="K187" s="33">
        <f>IF(J187="","",IFERROR(INDEX(Paramètres!$H$2:$H$5,MATCH(J187,Paramètres!$G$2:$G$5,1)),""))</f>
        <v/>
      </c>
      <c r="L187" s="26" t="n"/>
      <c r="M187" s="21" t="n"/>
      <c r="N187" s="26" t="n"/>
      <c r="O187" s="31" t="n"/>
      <c r="P187" s="32">
        <f>IF(OR(J187="",O187=""),"",ROUND(J187*(1-O187),0))</f>
        <v/>
      </c>
      <c r="Q187" s="33">
        <f>IF(P187="","",IFERROR(INDEX(Paramètres!$H$2:$H$5,MATCH(P187,Paramètres!$G$2:$G$5,1)),""))</f>
        <v/>
      </c>
      <c r="R187" s="27" t="n"/>
      <c r="S187" s="27" t="n"/>
      <c r="T187" s="33">
        <f>IF(N187="Clos","",IF(S187="","À renseigner",IF(S187&lt;Paramètres!$B$2,"En retard",IF(S187&lt;=Paramètres!$B$2+7,"Sous 7 jours",""))))</f>
        <v/>
      </c>
      <c r="U187" s="21" t="n"/>
    </row>
    <row r="188">
      <c r="A188" s="26" t="n"/>
      <c r="B188" s="27" t="n"/>
      <c r="C188" s="21" t="n"/>
      <c r="D188" s="26" t="n"/>
      <c r="E188" s="21" t="n"/>
      <c r="F188" s="21" t="n"/>
      <c r="G188" s="21" t="n"/>
      <c r="H188" s="28" t="n"/>
      <c r="I188" s="28" t="n"/>
      <c r="J188" s="29">
        <f>IF(OR(H188="",I188=""),"",H188*I188)</f>
        <v/>
      </c>
      <c r="K188" s="30">
        <f>IF(J188="","",IFERROR(INDEX(Paramètres!$H$2:$H$5,MATCH(J188,Paramètres!$G$2:$G$5,1)),""))</f>
        <v/>
      </c>
      <c r="L188" s="26" t="n"/>
      <c r="M188" s="21" t="n"/>
      <c r="N188" s="26" t="n"/>
      <c r="O188" s="31" t="n"/>
      <c r="P188" s="29">
        <f>IF(OR(J188="",O188=""),"",ROUND(J188*(1-O188),0))</f>
        <v/>
      </c>
      <c r="Q188" s="30">
        <f>IF(P188="","",IFERROR(INDEX(Paramètres!$H$2:$H$5,MATCH(P188,Paramètres!$G$2:$G$5,1)),""))</f>
        <v/>
      </c>
      <c r="R188" s="27" t="n"/>
      <c r="S188" s="27" t="n"/>
      <c r="T188" s="30">
        <f>IF(N188="Clos","",IF(S188="","À renseigner",IF(S188&lt;Paramètres!$B$2,"En retard",IF(S188&lt;=Paramètres!$B$2+7,"Sous 7 jours",""))))</f>
        <v/>
      </c>
      <c r="U188" s="21" t="n"/>
    </row>
    <row r="189">
      <c r="A189" s="26" t="n"/>
      <c r="B189" s="27" t="n"/>
      <c r="C189" s="21" t="n"/>
      <c r="D189" s="26" t="n"/>
      <c r="E189" s="21" t="n"/>
      <c r="F189" s="21" t="n"/>
      <c r="G189" s="21" t="n"/>
      <c r="H189" s="28" t="n"/>
      <c r="I189" s="28" t="n"/>
      <c r="J189" s="32">
        <f>IF(OR(H189="",I189=""),"",H189*I189)</f>
        <v/>
      </c>
      <c r="K189" s="33">
        <f>IF(J189="","",IFERROR(INDEX(Paramètres!$H$2:$H$5,MATCH(J189,Paramètres!$G$2:$G$5,1)),""))</f>
        <v/>
      </c>
      <c r="L189" s="26" t="n"/>
      <c r="M189" s="21" t="n"/>
      <c r="N189" s="26" t="n"/>
      <c r="O189" s="31" t="n"/>
      <c r="P189" s="32">
        <f>IF(OR(J189="",O189=""),"",ROUND(J189*(1-O189),0))</f>
        <v/>
      </c>
      <c r="Q189" s="33">
        <f>IF(P189="","",IFERROR(INDEX(Paramètres!$H$2:$H$5,MATCH(P189,Paramètres!$G$2:$G$5,1)),""))</f>
        <v/>
      </c>
      <c r="R189" s="27" t="n"/>
      <c r="S189" s="27" t="n"/>
      <c r="T189" s="33">
        <f>IF(N189="Clos","",IF(S189="","À renseigner",IF(S189&lt;Paramètres!$B$2,"En retard",IF(S189&lt;=Paramètres!$B$2+7,"Sous 7 jours",""))))</f>
        <v/>
      </c>
      <c r="U189" s="21" t="n"/>
    </row>
    <row r="190">
      <c r="A190" s="26" t="n"/>
      <c r="B190" s="27" t="n"/>
      <c r="C190" s="21" t="n"/>
      <c r="D190" s="26" t="n"/>
      <c r="E190" s="21" t="n"/>
      <c r="F190" s="21" t="n"/>
      <c r="G190" s="21" t="n"/>
      <c r="H190" s="28" t="n"/>
      <c r="I190" s="28" t="n"/>
      <c r="J190" s="29">
        <f>IF(OR(H190="",I190=""),"",H190*I190)</f>
        <v/>
      </c>
      <c r="K190" s="30">
        <f>IF(J190="","",IFERROR(INDEX(Paramètres!$H$2:$H$5,MATCH(J190,Paramètres!$G$2:$G$5,1)),""))</f>
        <v/>
      </c>
      <c r="L190" s="26" t="n"/>
      <c r="M190" s="21" t="n"/>
      <c r="N190" s="26" t="n"/>
      <c r="O190" s="31" t="n"/>
      <c r="P190" s="29">
        <f>IF(OR(J190="",O190=""),"",ROUND(J190*(1-O190),0))</f>
        <v/>
      </c>
      <c r="Q190" s="30">
        <f>IF(P190="","",IFERROR(INDEX(Paramètres!$H$2:$H$5,MATCH(P190,Paramètres!$G$2:$G$5,1)),""))</f>
        <v/>
      </c>
      <c r="R190" s="27" t="n"/>
      <c r="S190" s="27" t="n"/>
      <c r="T190" s="30">
        <f>IF(N190="Clos","",IF(S190="","À renseigner",IF(S190&lt;Paramètres!$B$2,"En retard",IF(S190&lt;=Paramètres!$B$2+7,"Sous 7 jours",""))))</f>
        <v/>
      </c>
      <c r="U190" s="21" t="n"/>
    </row>
    <row r="191">
      <c r="A191" s="26" t="n"/>
      <c r="B191" s="27" t="n"/>
      <c r="C191" s="21" t="n"/>
      <c r="D191" s="26" t="n"/>
      <c r="E191" s="21" t="n"/>
      <c r="F191" s="21" t="n"/>
      <c r="G191" s="21" t="n"/>
      <c r="H191" s="28" t="n"/>
      <c r="I191" s="28" t="n"/>
      <c r="J191" s="32">
        <f>IF(OR(H191="",I191=""),"",H191*I191)</f>
        <v/>
      </c>
      <c r="K191" s="33">
        <f>IF(J191="","",IFERROR(INDEX(Paramètres!$H$2:$H$5,MATCH(J191,Paramètres!$G$2:$G$5,1)),""))</f>
        <v/>
      </c>
      <c r="L191" s="26" t="n"/>
      <c r="M191" s="21" t="n"/>
      <c r="N191" s="26" t="n"/>
      <c r="O191" s="31" t="n"/>
      <c r="P191" s="32">
        <f>IF(OR(J191="",O191=""),"",ROUND(J191*(1-O191),0))</f>
        <v/>
      </c>
      <c r="Q191" s="33">
        <f>IF(P191="","",IFERROR(INDEX(Paramètres!$H$2:$H$5,MATCH(P191,Paramètres!$G$2:$G$5,1)),""))</f>
        <v/>
      </c>
      <c r="R191" s="27" t="n"/>
      <c r="S191" s="27" t="n"/>
      <c r="T191" s="33">
        <f>IF(N191="Clos","",IF(S191="","À renseigner",IF(S191&lt;Paramètres!$B$2,"En retard",IF(S191&lt;=Paramètres!$B$2+7,"Sous 7 jours",""))))</f>
        <v/>
      </c>
      <c r="U191" s="21" t="n"/>
    </row>
    <row r="192">
      <c r="A192" s="26" t="n"/>
      <c r="B192" s="27" t="n"/>
      <c r="C192" s="21" t="n"/>
      <c r="D192" s="26" t="n"/>
      <c r="E192" s="21" t="n"/>
      <c r="F192" s="21" t="n"/>
      <c r="G192" s="21" t="n"/>
      <c r="H192" s="28" t="n"/>
      <c r="I192" s="28" t="n"/>
      <c r="J192" s="29">
        <f>IF(OR(H192="",I192=""),"",H192*I192)</f>
        <v/>
      </c>
      <c r="K192" s="30">
        <f>IF(J192="","",IFERROR(INDEX(Paramètres!$H$2:$H$5,MATCH(J192,Paramètres!$G$2:$G$5,1)),""))</f>
        <v/>
      </c>
      <c r="L192" s="26" t="n"/>
      <c r="M192" s="21" t="n"/>
      <c r="N192" s="26" t="n"/>
      <c r="O192" s="31" t="n"/>
      <c r="P192" s="29">
        <f>IF(OR(J192="",O192=""),"",ROUND(J192*(1-O192),0))</f>
        <v/>
      </c>
      <c r="Q192" s="30">
        <f>IF(P192="","",IFERROR(INDEX(Paramètres!$H$2:$H$5,MATCH(P192,Paramètres!$G$2:$G$5,1)),""))</f>
        <v/>
      </c>
      <c r="R192" s="27" t="n"/>
      <c r="S192" s="27" t="n"/>
      <c r="T192" s="30">
        <f>IF(N192="Clos","",IF(S192="","À renseigner",IF(S192&lt;Paramètres!$B$2,"En retard",IF(S192&lt;=Paramètres!$B$2+7,"Sous 7 jours",""))))</f>
        <v/>
      </c>
      <c r="U192" s="21" t="n"/>
    </row>
    <row r="193">
      <c r="A193" s="26" t="n"/>
      <c r="B193" s="27" t="n"/>
      <c r="C193" s="21" t="n"/>
      <c r="D193" s="26" t="n"/>
      <c r="E193" s="21" t="n"/>
      <c r="F193" s="21" t="n"/>
      <c r="G193" s="21" t="n"/>
      <c r="H193" s="28" t="n"/>
      <c r="I193" s="28" t="n"/>
      <c r="J193" s="32">
        <f>IF(OR(H193="",I193=""),"",H193*I193)</f>
        <v/>
      </c>
      <c r="K193" s="33">
        <f>IF(J193="","",IFERROR(INDEX(Paramètres!$H$2:$H$5,MATCH(J193,Paramètres!$G$2:$G$5,1)),""))</f>
        <v/>
      </c>
      <c r="L193" s="26" t="n"/>
      <c r="M193" s="21" t="n"/>
      <c r="N193" s="26" t="n"/>
      <c r="O193" s="31" t="n"/>
      <c r="P193" s="32">
        <f>IF(OR(J193="",O193=""),"",ROUND(J193*(1-O193),0))</f>
        <v/>
      </c>
      <c r="Q193" s="33">
        <f>IF(P193="","",IFERROR(INDEX(Paramètres!$H$2:$H$5,MATCH(P193,Paramètres!$G$2:$G$5,1)),""))</f>
        <v/>
      </c>
      <c r="R193" s="27" t="n"/>
      <c r="S193" s="27" t="n"/>
      <c r="T193" s="33">
        <f>IF(N193="Clos","",IF(S193="","À renseigner",IF(S193&lt;Paramètres!$B$2,"En retard",IF(S193&lt;=Paramètres!$B$2+7,"Sous 7 jours",""))))</f>
        <v/>
      </c>
      <c r="U193" s="21" t="n"/>
    </row>
    <row r="194">
      <c r="A194" s="26" t="n"/>
      <c r="B194" s="27" t="n"/>
      <c r="C194" s="21" t="n"/>
      <c r="D194" s="26" t="n"/>
      <c r="E194" s="21" t="n"/>
      <c r="F194" s="21" t="n"/>
      <c r="G194" s="21" t="n"/>
      <c r="H194" s="28" t="n"/>
      <c r="I194" s="28" t="n"/>
      <c r="J194" s="29">
        <f>IF(OR(H194="",I194=""),"",H194*I194)</f>
        <v/>
      </c>
      <c r="K194" s="30">
        <f>IF(J194="","",IFERROR(INDEX(Paramètres!$H$2:$H$5,MATCH(J194,Paramètres!$G$2:$G$5,1)),""))</f>
        <v/>
      </c>
      <c r="L194" s="26" t="n"/>
      <c r="M194" s="21" t="n"/>
      <c r="N194" s="26" t="n"/>
      <c r="O194" s="31" t="n"/>
      <c r="P194" s="29">
        <f>IF(OR(J194="",O194=""),"",ROUND(J194*(1-O194),0))</f>
        <v/>
      </c>
      <c r="Q194" s="30">
        <f>IF(P194="","",IFERROR(INDEX(Paramètres!$H$2:$H$5,MATCH(P194,Paramètres!$G$2:$G$5,1)),""))</f>
        <v/>
      </c>
      <c r="R194" s="27" t="n"/>
      <c r="S194" s="27" t="n"/>
      <c r="T194" s="30">
        <f>IF(N194="Clos","",IF(S194="","À renseigner",IF(S194&lt;Paramètres!$B$2,"En retard",IF(S194&lt;=Paramètres!$B$2+7,"Sous 7 jours",""))))</f>
        <v/>
      </c>
      <c r="U194" s="21" t="n"/>
    </row>
    <row r="195">
      <c r="A195" s="26" t="n"/>
      <c r="B195" s="27" t="n"/>
      <c r="C195" s="21" t="n"/>
      <c r="D195" s="26" t="n"/>
      <c r="E195" s="21" t="n"/>
      <c r="F195" s="21" t="n"/>
      <c r="G195" s="21" t="n"/>
      <c r="H195" s="28" t="n"/>
      <c r="I195" s="28" t="n"/>
      <c r="J195" s="32">
        <f>IF(OR(H195="",I195=""),"",H195*I195)</f>
        <v/>
      </c>
      <c r="K195" s="33">
        <f>IF(J195="","",IFERROR(INDEX(Paramètres!$H$2:$H$5,MATCH(J195,Paramètres!$G$2:$G$5,1)),""))</f>
        <v/>
      </c>
      <c r="L195" s="26" t="n"/>
      <c r="M195" s="21" t="n"/>
      <c r="N195" s="26" t="n"/>
      <c r="O195" s="31" t="n"/>
      <c r="P195" s="32">
        <f>IF(OR(J195="",O195=""),"",ROUND(J195*(1-O195),0))</f>
        <v/>
      </c>
      <c r="Q195" s="33">
        <f>IF(P195="","",IFERROR(INDEX(Paramètres!$H$2:$H$5,MATCH(P195,Paramètres!$G$2:$G$5,1)),""))</f>
        <v/>
      </c>
      <c r="R195" s="27" t="n"/>
      <c r="S195" s="27" t="n"/>
      <c r="T195" s="33">
        <f>IF(N195="Clos","",IF(S195="","À renseigner",IF(S195&lt;Paramètres!$B$2,"En retard",IF(S195&lt;=Paramètres!$B$2+7,"Sous 7 jours",""))))</f>
        <v/>
      </c>
      <c r="U195" s="21" t="n"/>
    </row>
    <row r="196">
      <c r="A196" s="26" t="n"/>
      <c r="B196" s="27" t="n"/>
      <c r="C196" s="21" t="n"/>
      <c r="D196" s="26" t="n"/>
      <c r="E196" s="21" t="n"/>
      <c r="F196" s="21" t="n"/>
      <c r="G196" s="21" t="n"/>
      <c r="H196" s="28" t="n"/>
      <c r="I196" s="28" t="n"/>
      <c r="J196" s="29">
        <f>IF(OR(H196="",I196=""),"",H196*I196)</f>
        <v/>
      </c>
      <c r="K196" s="30">
        <f>IF(J196="","",IFERROR(INDEX(Paramètres!$H$2:$H$5,MATCH(J196,Paramètres!$G$2:$G$5,1)),""))</f>
        <v/>
      </c>
      <c r="L196" s="26" t="n"/>
      <c r="M196" s="21" t="n"/>
      <c r="N196" s="26" t="n"/>
      <c r="O196" s="31" t="n"/>
      <c r="P196" s="29">
        <f>IF(OR(J196="",O196=""),"",ROUND(J196*(1-O196),0))</f>
        <v/>
      </c>
      <c r="Q196" s="30">
        <f>IF(P196="","",IFERROR(INDEX(Paramètres!$H$2:$H$5,MATCH(P196,Paramètres!$G$2:$G$5,1)),""))</f>
        <v/>
      </c>
      <c r="R196" s="27" t="n"/>
      <c r="S196" s="27" t="n"/>
      <c r="T196" s="30">
        <f>IF(N196="Clos","",IF(S196="","À renseigner",IF(S196&lt;Paramètres!$B$2,"En retard",IF(S196&lt;=Paramètres!$B$2+7,"Sous 7 jours",""))))</f>
        <v/>
      </c>
      <c r="U196" s="21" t="n"/>
    </row>
    <row r="197">
      <c r="A197" s="26" t="n"/>
      <c r="B197" s="27" t="n"/>
      <c r="C197" s="21" t="n"/>
      <c r="D197" s="26" t="n"/>
      <c r="E197" s="21" t="n"/>
      <c r="F197" s="21" t="n"/>
      <c r="G197" s="21" t="n"/>
      <c r="H197" s="28" t="n"/>
      <c r="I197" s="28" t="n"/>
      <c r="J197" s="32">
        <f>IF(OR(H197="",I197=""),"",H197*I197)</f>
        <v/>
      </c>
      <c r="K197" s="33">
        <f>IF(J197="","",IFERROR(INDEX(Paramètres!$H$2:$H$5,MATCH(J197,Paramètres!$G$2:$G$5,1)),""))</f>
        <v/>
      </c>
      <c r="L197" s="26" t="n"/>
      <c r="M197" s="21" t="n"/>
      <c r="N197" s="26" t="n"/>
      <c r="O197" s="31" t="n"/>
      <c r="P197" s="32">
        <f>IF(OR(J197="",O197=""),"",ROUND(J197*(1-O197),0))</f>
        <v/>
      </c>
      <c r="Q197" s="33">
        <f>IF(P197="","",IFERROR(INDEX(Paramètres!$H$2:$H$5,MATCH(P197,Paramètres!$G$2:$G$5,1)),""))</f>
        <v/>
      </c>
      <c r="R197" s="27" t="n"/>
      <c r="S197" s="27" t="n"/>
      <c r="T197" s="33">
        <f>IF(N197="Clos","",IF(S197="","À renseigner",IF(S197&lt;Paramètres!$B$2,"En retard",IF(S197&lt;=Paramètres!$B$2+7,"Sous 7 jours",""))))</f>
        <v/>
      </c>
      <c r="U197" s="21" t="n"/>
    </row>
    <row r="198">
      <c r="A198" s="26" t="n"/>
      <c r="B198" s="27" t="n"/>
      <c r="C198" s="21" t="n"/>
      <c r="D198" s="26" t="n"/>
      <c r="E198" s="21" t="n"/>
      <c r="F198" s="21" t="n"/>
      <c r="G198" s="21" t="n"/>
      <c r="H198" s="28" t="n"/>
      <c r="I198" s="28" t="n"/>
      <c r="J198" s="29">
        <f>IF(OR(H198="",I198=""),"",H198*I198)</f>
        <v/>
      </c>
      <c r="K198" s="30">
        <f>IF(J198="","",IFERROR(INDEX(Paramètres!$H$2:$H$5,MATCH(J198,Paramètres!$G$2:$G$5,1)),""))</f>
        <v/>
      </c>
      <c r="L198" s="26" t="n"/>
      <c r="M198" s="21" t="n"/>
      <c r="N198" s="26" t="n"/>
      <c r="O198" s="31" t="n"/>
      <c r="P198" s="29">
        <f>IF(OR(J198="",O198=""),"",ROUND(J198*(1-O198),0))</f>
        <v/>
      </c>
      <c r="Q198" s="30">
        <f>IF(P198="","",IFERROR(INDEX(Paramètres!$H$2:$H$5,MATCH(P198,Paramètres!$G$2:$G$5,1)),""))</f>
        <v/>
      </c>
      <c r="R198" s="27" t="n"/>
      <c r="S198" s="27" t="n"/>
      <c r="T198" s="30">
        <f>IF(N198="Clos","",IF(S198="","À renseigner",IF(S198&lt;Paramètres!$B$2,"En retard",IF(S198&lt;=Paramètres!$B$2+7,"Sous 7 jours",""))))</f>
        <v/>
      </c>
      <c r="U198" s="21" t="n"/>
    </row>
    <row r="199">
      <c r="A199" s="26" t="n"/>
      <c r="B199" s="27" t="n"/>
      <c r="C199" s="21" t="n"/>
      <c r="D199" s="26" t="n"/>
      <c r="E199" s="21" t="n"/>
      <c r="F199" s="21" t="n"/>
      <c r="G199" s="21" t="n"/>
      <c r="H199" s="28" t="n"/>
      <c r="I199" s="28" t="n"/>
      <c r="J199" s="32">
        <f>IF(OR(H199="",I199=""),"",H199*I199)</f>
        <v/>
      </c>
      <c r="K199" s="33">
        <f>IF(J199="","",IFERROR(INDEX(Paramètres!$H$2:$H$5,MATCH(J199,Paramètres!$G$2:$G$5,1)),""))</f>
        <v/>
      </c>
      <c r="L199" s="26" t="n"/>
      <c r="M199" s="21" t="n"/>
      <c r="N199" s="26" t="n"/>
      <c r="O199" s="31" t="n"/>
      <c r="P199" s="32">
        <f>IF(OR(J199="",O199=""),"",ROUND(J199*(1-O199),0))</f>
        <v/>
      </c>
      <c r="Q199" s="33">
        <f>IF(P199="","",IFERROR(INDEX(Paramètres!$H$2:$H$5,MATCH(P199,Paramètres!$G$2:$G$5,1)),""))</f>
        <v/>
      </c>
      <c r="R199" s="27" t="n"/>
      <c r="S199" s="27" t="n"/>
      <c r="T199" s="33">
        <f>IF(N199="Clos","",IF(S199="","À renseigner",IF(S199&lt;Paramètres!$B$2,"En retard",IF(S199&lt;=Paramètres!$B$2+7,"Sous 7 jours",""))))</f>
        <v/>
      </c>
      <c r="U199" s="21" t="n"/>
    </row>
    <row r="200">
      <c r="A200" s="26" t="n"/>
      <c r="B200" s="27" t="n"/>
      <c r="C200" s="21" t="n"/>
      <c r="D200" s="26" t="n"/>
      <c r="E200" s="21" t="n"/>
      <c r="F200" s="21" t="n"/>
      <c r="G200" s="21" t="n"/>
      <c r="H200" s="28" t="n"/>
      <c r="I200" s="28" t="n"/>
      <c r="J200" s="29">
        <f>IF(OR(H200="",I200=""),"",H200*I200)</f>
        <v/>
      </c>
      <c r="K200" s="30">
        <f>IF(J200="","",IFERROR(INDEX(Paramètres!$H$2:$H$5,MATCH(J200,Paramètres!$G$2:$G$5,1)),""))</f>
        <v/>
      </c>
      <c r="L200" s="26" t="n"/>
      <c r="M200" s="21" t="n"/>
      <c r="N200" s="26" t="n"/>
      <c r="O200" s="31" t="n"/>
      <c r="P200" s="29">
        <f>IF(OR(J200="",O200=""),"",ROUND(J200*(1-O200),0))</f>
        <v/>
      </c>
      <c r="Q200" s="30">
        <f>IF(P200="","",IFERROR(INDEX(Paramètres!$H$2:$H$5,MATCH(P200,Paramètres!$G$2:$G$5,1)),""))</f>
        <v/>
      </c>
      <c r="R200" s="27" t="n"/>
      <c r="S200" s="27" t="n"/>
      <c r="T200" s="30">
        <f>IF(N200="Clos","",IF(S200="","À renseigner",IF(S200&lt;Paramètres!$B$2,"En retard",IF(S200&lt;=Paramètres!$B$2+7,"Sous 7 jours",""))))</f>
        <v/>
      </c>
      <c r="U200" s="21" t="n"/>
    </row>
    <row r="201">
      <c r="A201" s="26" t="n"/>
      <c r="B201" s="27" t="n"/>
      <c r="C201" s="21" t="n"/>
      <c r="D201" s="26" t="n"/>
      <c r="E201" s="21" t="n"/>
      <c r="F201" s="21" t="n"/>
      <c r="G201" s="21" t="n"/>
      <c r="H201" s="28" t="n"/>
      <c r="I201" s="28" t="n"/>
      <c r="J201" s="32">
        <f>IF(OR(H201="",I201=""),"",H201*I201)</f>
        <v/>
      </c>
      <c r="K201" s="33">
        <f>IF(J201="","",IFERROR(INDEX(Paramètres!$H$2:$H$5,MATCH(J201,Paramètres!$G$2:$G$5,1)),""))</f>
        <v/>
      </c>
      <c r="L201" s="26" t="n"/>
      <c r="M201" s="21" t="n"/>
      <c r="N201" s="26" t="n"/>
      <c r="O201" s="31" t="n"/>
      <c r="P201" s="32">
        <f>IF(OR(J201="",O201=""),"",ROUND(J201*(1-O201),0))</f>
        <v/>
      </c>
      <c r="Q201" s="33">
        <f>IF(P201="","",IFERROR(INDEX(Paramètres!$H$2:$H$5,MATCH(P201,Paramètres!$G$2:$G$5,1)),""))</f>
        <v/>
      </c>
      <c r="R201" s="27" t="n"/>
      <c r="S201" s="27" t="n"/>
      <c r="T201" s="33">
        <f>IF(N201="Clos","",IF(S201="","À renseigner",IF(S201&lt;Paramètres!$B$2,"En retard",IF(S201&lt;=Paramètres!$B$2+7,"Sous 7 jours",""))))</f>
        <v/>
      </c>
      <c r="U201" s="21" t="n"/>
    </row>
  </sheetData>
  <autoFilter ref="A1:U201"/>
  <conditionalFormatting sqref="A2:U201">
    <cfRule type="expression" priority="1" dxfId="0" stopIfTrue="1">
      <formula>$N2="Clos"</formula>
    </cfRule>
  </conditionalFormatting>
  <conditionalFormatting sqref="Q2:Q201">
    <cfRule type="expression" priority="2" dxfId="1">
      <formula>AND($A2&lt;&gt;"",$N2&lt;&gt;"Clos",$Q2="Critique")</formula>
    </cfRule>
  </conditionalFormatting>
  <conditionalFormatting sqref="T2:T201">
    <cfRule type="expression" priority="3" dxfId="2">
      <formula>$T2="En retard"</formula>
    </cfRule>
    <cfRule type="expression" priority="4" dxfId="3">
      <formula>$T2="Sous 7 jours"</formula>
    </cfRule>
  </conditionalFormatting>
  <conditionalFormatting sqref="A2:A201">
    <cfRule type="expression" priority="5" dxfId="1">
      <formula>AND(A2&lt;&gt;"",COUNTIF($A$2:$A$201,A2)&gt;1)</formula>
    </cfRule>
    <cfRule type="expression" priority="6" dxfId="4">
      <formula>AND(A2="",COUNTA($B2:$I2,$L2:$O2,$R2:$S2,$U2)&gt;0)</formula>
    </cfRule>
  </conditionalFormatting>
  <conditionalFormatting sqref="B2:B201">
    <cfRule type="expression" priority="7" dxfId="4">
      <formula>AND($A2&lt;&gt;"",$N2&lt;&gt;"Clos",B2="")</formula>
    </cfRule>
  </conditionalFormatting>
  <conditionalFormatting sqref="C2:C201">
    <cfRule type="expression" priority="8" dxfId="4">
      <formula>AND($A2&lt;&gt;"",$N2&lt;&gt;"Clos",C2="")</formula>
    </cfRule>
  </conditionalFormatting>
  <conditionalFormatting sqref="D2:D201">
    <cfRule type="expression" priority="9" dxfId="4">
      <formula>AND($A2&lt;&gt;"",$N2&lt;&gt;"Clos",D2="")</formula>
    </cfRule>
  </conditionalFormatting>
  <conditionalFormatting sqref="E2:E201">
    <cfRule type="expression" priority="10" dxfId="4">
      <formula>AND($A2&lt;&gt;"",$N2&lt;&gt;"Clos",E2="")</formula>
    </cfRule>
  </conditionalFormatting>
  <conditionalFormatting sqref="F2:F201">
    <cfRule type="expression" priority="11" dxfId="4">
      <formula>AND($A2&lt;&gt;"",$N2&lt;&gt;"Clos",F2="")</formula>
    </cfRule>
  </conditionalFormatting>
  <conditionalFormatting sqref="G2:G201">
    <cfRule type="expression" priority="12" dxfId="4">
      <formula>AND($A2&lt;&gt;"",$N2&lt;&gt;"Clos",G2="")</formula>
    </cfRule>
  </conditionalFormatting>
  <conditionalFormatting sqref="H2:H201">
    <cfRule type="expression" priority="13" dxfId="4">
      <formula>AND($A2&lt;&gt;"",$N2&lt;&gt;"Clos",H2="")</formula>
    </cfRule>
  </conditionalFormatting>
  <conditionalFormatting sqref="I2:I201">
    <cfRule type="expression" priority="14" dxfId="4">
      <formula>AND($A2&lt;&gt;"",$N2&lt;&gt;"Clos",I2="")</formula>
    </cfRule>
  </conditionalFormatting>
  <conditionalFormatting sqref="L2:L201">
    <cfRule type="expression" priority="15" dxfId="4">
      <formula>AND($A2&lt;&gt;"",$N2&lt;&gt;"Clos",L2="")</formula>
    </cfRule>
  </conditionalFormatting>
  <conditionalFormatting sqref="M2:M201">
    <cfRule type="expression" priority="16" dxfId="4">
      <formula>AND($A2&lt;&gt;"",$N2&lt;&gt;"Clos",M2="")</formula>
    </cfRule>
  </conditionalFormatting>
  <conditionalFormatting sqref="N2:N201">
    <cfRule type="expression" priority="17" dxfId="4">
      <formula>AND($A2&lt;&gt;"",$N2&lt;&gt;"Clos",N2="")</formula>
    </cfRule>
  </conditionalFormatting>
  <conditionalFormatting sqref="O2:O201">
    <cfRule type="expression" priority="18" dxfId="4">
      <formula>AND($A2&lt;&gt;"",$N2&lt;&gt;"Clos",O2="")</formula>
    </cfRule>
  </conditionalFormatting>
  <conditionalFormatting sqref="R2:R201">
    <cfRule type="expression" priority="19" dxfId="4">
      <formula>AND($A2&lt;&gt;"",$N2&lt;&gt;"Clos",R2="")</formula>
    </cfRule>
  </conditionalFormatting>
  <conditionalFormatting sqref="S2:S201">
    <cfRule type="expression" priority="20" dxfId="4">
      <formula>AND($A2&lt;&gt;"",$N2&lt;&gt;"Clos",S2="")</formula>
    </cfRule>
  </conditionalFormatting>
  <dataValidations count="7">
    <dataValidation sqref="A2:A201" showErrorMessage="1" showInputMessage="1" allowBlank="1" errorTitle="Identifiant non valide" error="L’identifiant du risque doit être renseigné et unique." type="custom" errorStyle="stop">
      <formula1>=AND(A2&lt;&gt;"",COUNTIF($A$2:$A$201,A2)=1)</formula1>
    </dataValidation>
    <dataValidation sqref="B2:B201 R2:S201" showErrorMessage="1" showInputMessage="1" allowBlank="1" errorTitle="Date non valide" error="Saisir une date comprise entre le 01/01/2020 et le 31/12/2100." type="date" errorStyle="stop" operator="between">
      <formula1>DATE(2020,1,1)</formula1>
      <formula2>DATE(2100,12,31)</formula2>
    </dataValidation>
    <dataValidation sqref="D2:D201" showErrorMessage="1" showInputMessage="1" allowBlank="1" errorTitle="Catégorie non valide" error="Choisir une catégorie dans la liste des paramètres." type="list" errorStyle="stop">
      <formula1>=INDIRECT("Paramètres!$D$2:$D$9")</formula1>
    </dataValidation>
    <dataValidation sqref="H2:I201" showErrorMessage="1" showInputMessage="1" allowBlank="1" errorTitle="Note non valide" error="Saisir un nombre entier compris entre 1 et 5." type="whole" errorStyle="stop" operator="between">
      <formula1>1</formula1>
      <formula2>5</formula2>
    </dataValidation>
    <dataValidation sqref="L2:L201" showErrorMessage="1" showInputMessage="1" allowBlank="1" errorTitle="Réponse non valide" error="Choisir une réponse dans la liste des paramètres." type="list" errorStyle="stop">
      <formula1>=INDIRECT("Paramètres!$E$2:$E$5")</formula1>
    </dataValidation>
    <dataValidation sqref="N2:N201" showErrorMessage="1" showInputMessage="1" allowBlank="1" errorTitle="État non valide" error="Choisir un état dans la liste des paramètres." type="list" errorStyle="stop">
      <formula1>=INDIRECT("Paramètres!$F$2:$F$4")</formula1>
    </dataValidation>
    <dataValidation sqref="O2:O201" showErrorMessage="1" showInputMessage="1" allowBlank="1" errorTitle="Taux non valide" error="Saisir un taux compris entre 0 et 1." type="decimal" errorStyle="stop" operator="between">
      <formula1>0</formula1>
      <formula2>1</formula2>
    </dataValidation>
  </dataValidations>
  <pageMargins left="0.75" right="0.75" top="1" bottom="1" header="0.5" footer="0.5"/>
  <pageSetup orientation="landscape" fitToHeight="0" fitToWidth="1"/>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A1:L201"/>
  <sheetViews>
    <sheetView showGridLines="0" zoomScale="85"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3" customWidth="1" min="1" max="1"/>
    <col width="13" customWidth="1" min="2" max="2"/>
    <col width="42" customWidth="1" min="3" max="3"/>
    <col width="16" customWidth="1" min="4" max="4"/>
    <col width="28" customWidth="1" min="5" max="5"/>
    <col width="16" customWidth="1" min="6" max="6"/>
    <col width="17" customWidth="1" min="7" max="7"/>
    <col width="16" customWidth="1" min="8" max="8"/>
    <col width="18" customWidth="1" min="9" max="9"/>
    <col width="20" customWidth="1" min="10" max="10"/>
    <col width="17" customWidth="1" min="11" max="11"/>
    <col width="38" customWidth="1" min="12" max="12"/>
  </cols>
  <sheetData>
    <row r="1" ht="42" customHeight="1">
      <c r="A1" s="18" t="inlineStr">
        <is>
          <t>ID mesure</t>
        </is>
      </c>
      <c r="B1" s="18" t="inlineStr">
        <is>
          <t>ID risque</t>
        </is>
      </c>
      <c r="C1" s="18" t="inlineStr">
        <is>
          <t>Mesure proposée</t>
        </is>
      </c>
      <c r="D1" s="18" t="inlineStr">
        <is>
          <t>Type</t>
        </is>
      </c>
      <c r="E1" s="18" t="inlineStr">
        <is>
          <t>Pilote (fonction)</t>
        </is>
      </c>
      <c r="F1" s="18" t="inlineStr">
        <is>
          <t>Échéance</t>
        </is>
      </c>
      <c r="G1" s="18" t="inlineStr">
        <is>
          <t>Statut</t>
        </is>
      </c>
      <c r="H1" s="18" t="inlineStr">
        <is>
          <t>Arbitrage</t>
        </is>
      </c>
      <c r="I1" s="18" t="inlineStr">
        <is>
          <t>Coût estimé HT</t>
        </is>
      </c>
      <c r="J1" s="18" t="inlineStr">
        <is>
          <t>Date de réalisation</t>
        </is>
      </c>
      <c r="K1" s="18" t="inlineStr">
        <is>
          <t>Alerte mesure</t>
        </is>
      </c>
      <c r="L1" s="18" t="inlineStr">
        <is>
          <t>Commentaire</t>
        </is>
      </c>
    </row>
    <row r="2">
      <c r="A2" s="26" t="inlineStr">
        <is>
          <t>M-001</t>
        </is>
      </c>
      <c r="B2" s="26" t="inlineStr">
        <is>
          <t>R-001</t>
        </is>
      </c>
      <c r="C2" s="21" t="inlineStr">
        <is>
          <t>Réserver un créneau fictif alternatif de levage</t>
        </is>
      </c>
      <c r="D2" s="26" t="inlineStr">
        <is>
          <t>Réduire</t>
        </is>
      </c>
      <c r="E2" s="21" t="inlineStr">
        <is>
          <t>Conducteur de travaux</t>
        </is>
      </c>
      <c r="F2" s="27" t="n">
        <v>46277</v>
      </c>
      <c r="G2" s="26" t="inlineStr">
        <is>
          <t>Planifiée</t>
        </is>
      </c>
      <c r="H2" s="26" t="inlineStr">
        <is>
          <t>À financer</t>
        </is>
      </c>
      <c r="I2" s="34" t="n">
        <v>1500</v>
      </c>
      <c r="J2" s="27" t="n"/>
      <c r="K2" s="30">
        <f>IF(OR(G2="Terminée",G2="Abandonnée"),"",IF(F2="","À renseigner",IF(F2&lt;Paramètres!$B$2,"En retard",IF(F2&lt;=Paramètres!$B$2+7,"Sous 7 jours",""))))</f>
        <v/>
      </c>
      <c r="L2" s="21" t="inlineStr">
        <is>
          <t>Chiffrage fictif à confirmer.</t>
        </is>
      </c>
    </row>
    <row r="3">
      <c r="A3" s="26" t="inlineStr">
        <is>
          <t>M-002</t>
        </is>
      </c>
      <c r="B3" s="26" t="inlineStr">
        <is>
          <t>R-002</t>
        </is>
      </c>
      <c r="C3" s="21" t="inlineStr">
        <is>
          <t>Sécuriser une source fictive de blocs de substitution</t>
        </is>
      </c>
      <c r="D3" s="26" t="inlineStr">
        <is>
          <t>Transférer</t>
        </is>
      </c>
      <c r="E3" s="21" t="inlineStr">
        <is>
          <t>Responsable approvisionnements</t>
        </is>
      </c>
      <c r="F3" s="27" t="n">
        <v>46270</v>
      </c>
      <c r="G3" s="26" t="inlineStr">
        <is>
          <t>En cours</t>
        </is>
      </c>
      <c r="H3" s="26" t="inlineStr">
        <is>
          <t>Financée</t>
        </is>
      </c>
      <c r="I3" s="34" t="n">
        <v>3200</v>
      </c>
      <c r="J3" s="27" t="n"/>
      <c r="K3" s="33">
        <f>IF(OR(G3="Terminée",G3="Abandonnée"),"",IF(F3="","À renseigner",IF(F3&lt;Paramètres!$B$2,"En retard",IF(F3&lt;=Paramètres!$B$2+7,"Sous 7 jours",""))))</f>
        <v/>
      </c>
      <c r="L3" s="21" t="inlineStr">
        <is>
          <t>Consultation fictive en cours.</t>
        </is>
      </c>
    </row>
    <row r="4">
      <c r="A4" s="26" t="inlineStr">
        <is>
          <t>M-003</t>
        </is>
      </c>
      <c r="B4" s="26" t="inlineStr">
        <is>
          <t>R-003</t>
        </is>
      </c>
      <c r="C4" s="21" t="inlineStr">
        <is>
          <t>Décaler une intervention fictive en façade</t>
        </is>
      </c>
      <c r="D4" s="26" t="inlineStr">
        <is>
          <t>Éviter</t>
        </is>
      </c>
      <c r="E4" s="21" t="inlineStr">
        <is>
          <t>Responsable travaux</t>
        </is>
      </c>
      <c r="F4" s="27" t="n">
        <v>46271</v>
      </c>
      <c r="G4" s="26" t="inlineStr">
        <is>
          <t>Terminée</t>
        </is>
      </c>
      <c r="H4" s="26" t="inlineStr">
        <is>
          <t>Sans coût</t>
        </is>
      </c>
      <c r="I4" s="34" t="n">
        <v>0</v>
      </c>
      <c r="J4" s="27" t="n">
        <v>46271</v>
      </c>
      <c r="K4" s="30">
        <f>IF(OR(G4="Terminée",G4="Abandonnée"),"",IF(F4="","À renseigner",IF(F4&lt;Paramètres!$B$2,"En retard",IF(F4&lt;=Paramètres!$B$2+7,"Sous 7 jours",""))))</f>
        <v/>
      </c>
      <c r="L4" s="21" t="inlineStr">
        <is>
          <t>Séquence fictive mise à jour.</t>
        </is>
      </c>
    </row>
    <row r="5">
      <c r="A5" s="26" t="inlineStr">
        <is>
          <t>M-004</t>
        </is>
      </c>
      <c r="B5" s="26" t="inlineStr">
        <is>
          <t>R-004</t>
        </is>
      </c>
      <c r="C5" s="21" t="inlineStr">
        <is>
          <t>Organiser une revue fictive du plan d’exécution</t>
        </is>
      </c>
      <c r="D5" s="26" t="inlineStr">
        <is>
          <t>Réduire</t>
        </is>
      </c>
      <c r="E5" s="21" t="inlineStr">
        <is>
          <t>Pilote de synthèse</t>
        </is>
      </c>
      <c r="F5" s="27" t="n"/>
      <c r="G5" s="26" t="inlineStr">
        <is>
          <t>À étudier</t>
        </is>
      </c>
      <c r="H5" s="26" t="inlineStr">
        <is>
          <t>À financer</t>
        </is>
      </c>
      <c r="I5" s="34" t="n">
        <v>2800</v>
      </c>
      <c r="J5" s="27" t="n"/>
      <c r="K5" s="33">
        <f>IF(OR(G5="Terminée",G5="Abandonnée"),"",IF(F5="","À renseigner",IF(F5&lt;Paramètres!$B$2,"En retard",IF(F5&lt;=Paramètres!$B$2+7,"Sous 7 jours",""))))</f>
        <v/>
      </c>
      <c r="L5" s="21" t="inlineStr">
        <is>
          <t>Échéance à fixer lors de l’arbitrage.</t>
        </is>
      </c>
    </row>
    <row r="6">
      <c r="A6" s="26" t="inlineStr">
        <is>
          <t>M-005</t>
        </is>
      </c>
      <c r="B6" s="26" t="inlineStr">
        <is>
          <t>R-006</t>
        </is>
      </c>
      <c r="C6" s="21" t="inlineStr">
        <is>
          <t>Créer un accès fictif provisoire complémentaire</t>
        </is>
      </c>
      <c r="D6" s="26" t="inlineStr">
        <is>
          <t>Accepter</t>
        </is>
      </c>
      <c r="E6" s="21" t="inlineStr">
        <is>
          <t>Responsable logistique chantier</t>
        </is>
      </c>
      <c r="F6" s="27" t="n">
        <v>46285</v>
      </c>
      <c r="G6" s="26" t="inlineStr">
        <is>
          <t>Abandonnée</t>
        </is>
      </c>
      <c r="H6" s="26" t="inlineStr">
        <is>
          <t>Différée</t>
        </is>
      </c>
      <c r="I6" s="34" t="n">
        <v>750</v>
      </c>
      <c r="J6" s="27" t="n"/>
      <c r="K6" s="30">
        <f>IF(OR(G6="Terminée",G6="Abandonnée"),"",IF(F6="","À renseigner",IF(F6&lt;Paramètres!$B$2,"En retard",IF(F6&lt;=Paramètres!$B$2+7,"Sous 7 jours",""))))</f>
        <v/>
      </c>
      <c r="L6" s="21" t="inlineStr">
        <is>
          <t>Option fictive abandonnée après revue interne.</t>
        </is>
      </c>
    </row>
    <row r="7">
      <c r="A7" s="26" t="inlineStr">
        <is>
          <t>M-006</t>
        </is>
      </c>
      <c r="B7" s="26" t="inlineStr">
        <is>
          <t>R-010</t>
        </is>
      </c>
      <c r="C7" s="21" t="inlineStr">
        <is>
          <t>Étudier une commande fictive anticipée</t>
        </is>
      </c>
      <c r="D7" s="26" t="inlineStr">
        <is>
          <t>Transférer</t>
        </is>
      </c>
      <c r="E7" s="21" t="inlineStr">
        <is>
          <t>Responsable achats chantier</t>
        </is>
      </c>
      <c r="F7" s="27" t="n">
        <v>46295</v>
      </c>
      <c r="G7" s="26" t="inlineStr">
        <is>
          <t>Planifiée</t>
        </is>
      </c>
      <c r="H7" s="26" t="inlineStr">
        <is>
          <t>À financer</t>
        </is>
      </c>
      <c r="I7" s="34" t="n">
        <v>4200</v>
      </c>
      <c r="J7" s="27" t="n"/>
      <c r="K7" s="33">
        <f>IF(OR(G7="Terminée",G7="Abandonnée"),"",IF(F7="","À renseigner",IF(F7&lt;Paramètres!$B$2,"En retard",IF(F7&lt;=Paramètres!$B$2+7,"Sous 7 jours",""))))</f>
        <v/>
      </c>
      <c r="L7" s="21" t="inlineStr">
        <is>
          <t>Montant fictif soumis à décision.</t>
        </is>
      </c>
    </row>
    <row r="8">
      <c r="A8" s="26" t="n"/>
      <c r="B8" s="26" t="n"/>
      <c r="C8" s="21" t="n"/>
      <c r="D8" s="26" t="n"/>
      <c r="E8" s="21" t="n"/>
      <c r="F8" s="27" t="n"/>
      <c r="G8" s="26" t="n"/>
      <c r="H8" s="26" t="n"/>
      <c r="I8" s="34" t="n"/>
      <c r="J8" s="27" t="n"/>
      <c r="K8" s="30">
        <f>IF(OR(G8="Terminée",G8="Abandonnée"),"",IF(F8="","À renseigner",IF(F8&lt;Paramètres!$B$2,"En retard",IF(F8&lt;=Paramètres!$B$2+7,"Sous 7 jours",""))))</f>
        <v/>
      </c>
      <c r="L8" s="21" t="n"/>
    </row>
    <row r="9">
      <c r="A9" s="26" t="n"/>
      <c r="B9" s="26" t="n"/>
      <c r="C9" s="21" t="n"/>
      <c r="D9" s="26" t="n"/>
      <c r="E9" s="21" t="n"/>
      <c r="F9" s="27" t="n"/>
      <c r="G9" s="26" t="n"/>
      <c r="H9" s="26" t="n"/>
      <c r="I9" s="34" t="n"/>
      <c r="J9" s="27" t="n"/>
      <c r="K9" s="33">
        <f>IF(OR(G9="Terminée",G9="Abandonnée"),"",IF(F9="","À renseigner",IF(F9&lt;Paramètres!$B$2,"En retard",IF(F9&lt;=Paramètres!$B$2+7,"Sous 7 jours",""))))</f>
        <v/>
      </c>
      <c r="L9" s="21" t="n"/>
    </row>
    <row r="10">
      <c r="A10" s="26" t="n"/>
      <c r="B10" s="26" t="n"/>
      <c r="C10" s="21" t="n"/>
      <c r="D10" s="26" t="n"/>
      <c r="E10" s="21" t="n"/>
      <c r="F10" s="27" t="n"/>
      <c r="G10" s="26" t="n"/>
      <c r="H10" s="26" t="n"/>
      <c r="I10" s="34" t="n"/>
      <c r="J10" s="27" t="n"/>
      <c r="K10" s="30">
        <f>IF(OR(G10="Terminée",G10="Abandonnée"),"",IF(F10="","À renseigner",IF(F10&lt;Paramètres!$B$2,"En retard",IF(F10&lt;=Paramètres!$B$2+7,"Sous 7 jours",""))))</f>
        <v/>
      </c>
      <c r="L10" s="21" t="n"/>
    </row>
    <row r="11">
      <c r="A11" s="26" t="n"/>
      <c r="B11" s="26" t="n"/>
      <c r="C11" s="21" t="n"/>
      <c r="D11" s="26" t="n"/>
      <c r="E11" s="21" t="n"/>
      <c r="F11" s="27" t="n"/>
      <c r="G11" s="26" t="n"/>
      <c r="H11" s="26" t="n"/>
      <c r="I11" s="34" t="n"/>
      <c r="J11" s="27" t="n"/>
      <c r="K11" s="33">
        <f>IF(OR(G11="Terminée",G11="Abandonnée"),"",IF(F11="","À renseigner",IF(F11&lt;Paramètres!$B$2,"En retard",IF(F11&lt;=Paramètres!$B$2+7,"Sous 7 jours",""))))</f>
        <v/>
      </c>
      <c r="L11" s="21" t="n"/>
    </row>
    <row r="12">
      <c r="A12" s="26" t="n"/>
      <c r="B12" s="26" t="n"/>
      <c r="C12" s="21" t="n"/>
      <c r="D12" s="26" t="n"/>
      <c r="E12" s="21" t="n"/>
      <c r="F12" s="27" t="n"/>
      <c r="G12" s="26" t="n"/>
      <c r="H12" s="26" t="n"/>
      <c r="I12" s="34" t="n"/>
      <c r="J12" s="27" t="n"/>
      <c r="K12" s="30">
        <f>IF(OR(G12="Terminée",G12="Abandonnée"),"",IF(F12="","À renseigner",IF(F12&lt;Paramètres!$B$2,"En retard",IF(F12&lt;=Paramètres!$B$2+7,"Sous 7 jours",""))))</f>
        <v/>
      </c>
      <c r="L12" s="21" t="n"/>
    </row>
    <row r="13">
      <c r="A13" s="26" t="n"/>
      <c r="B13" s="26" t="n"/>
      <c r="C13" s="21" t="n"/>
      <c r="D13" s="26" t="n"/>
      <c r="E13" s="21" t="n"/>
      <c r="F13" s="27" t="n"/>
      <c r="G13" s="26" t="n"/>
      <c r="H13" s="26" t="n"/>
      <c r="I13" s="34" t="n"/>
      <c r="J13" s="27" t="n"/>
      <c r="K13" s="33">
        <f>IF(OR(G13="Terminée",G13="Abandonnée"),"",IF(F13="","À renseigner",IF(F13&lt;Paramètres!$B$2,"En retard",IF(F13&lt;=Paramètres!$B$2+7,"Sous 7 jours",""))))</f>
        <v/>
      </c>
      <c r="L13" s="21" t="n"/>
    </row>
    <row r="14">
      <c r="A14" s="26" t="n"/>
      <c r="B14" s="26" t="n"/>
      <c r="C14" s="21" t="n"/>
      <c r="D14" s="26" t="n"/>
      <c r="E14" s="21" t="n"/>
      <c r="F14" s="27" t="n"/>
      <c r="G14" s="26" t="n"/>
      <c r="H14" s="26" t="n"/>
      <c r="I14" s="34" t="n"/>
      <c r="J14" s="27" t="n"/>
      <c r="K14" s="30">
        <f>IF(OR(G14="Terminée",G14="Abandonnée"),"",IF(F14="","À renseigner",IF(F14&lt;Paramètres!$B$2,"En retard",IF(F14&lt;=Paramètres!$B$2+7,"Sous 7 jours",""))))</f>
        <v/>
      </c>
      <c r="L14" s="21" t="n"/>
    </row>
    <row r="15">
      <c r="A15" s="26" t="n"/>
      <c r="B15" s="26" t="n"/>
      <c r="C15" s="21" t="n"/>
      <c r="D15" s="26" t="n"/>
      <c r="E15" s="21" t="n"/>
      <c r="F15" s="27" t="n"/>
      <c r="G15" s="26" t="n"/>
      <c r="H15" s="26" t="n"/>
      <c r="I15" s="34" t="n"/>
      <c r="J15" s="27" t="n"/>
      <c r="K15" s="33">
        <f>IF(OR(G15="Terminée",G15="Abandonnée"),"",IF(F15="","À renseigner",IF(F15&lt;Paramètres!$B$2,"En retard",IF(F15&lt;=Paramètres!$B$2+7,"Sous 7 jours",""))))</f>
        <v/>
      </c>
      <c r="L15" s="21" t="n"/>
    </row>
    <row r="16">
      <c r="A16" s="26" t="n"/>
      <c r="B16" s="26" t="n"/>
      <c r="C16" s="21" t="n"/>
      <c r="D16" s="26" t="n"/>
      <c r="E16" s="21" t="n"/>
      <c r="F16" s="27" t="n"/>
      <c r="G16" s="26" t="n"/>
      <c r="H16" s="26" t="n"/>
      <c r="I16" s="34" t="n"/>
      <c r="J16" s="27" t="n"/>
      <c r="K16" s="30">
        <f>IF(OR(G16="Terminée",G16="Abandonnée"),"",IF(F16="","À renseigner",IF(F16&lt;Paramètres!$B$2,"En retard",IF(F16&lt;=Paramètres!$B$2+7,"Sous 7 jours",""))))</f>
        <v/>
      </c>
      <c r="L16" s="21" t="n"/>
    </row>
    <row r="17">
      <c r="A17" s="26" t="n"/>
      <c r="B17" s="26" t="n"/>
      <c r="C17" s="21" t="n"/>
      <c r="D17" s="26" t="n"/>
      <c r="E17" s="21" t="n"/>
      <c r="F17" s="27" t="n"/>
      <c r="G17" s="26" t="n"/>
      <c r="H17" s="26" t="n"/>
      <c r="I17" s="34" t="n"/>
      <c r="J17" s="27" t="n"/>
      <c r="K17" s="33">
        <f>IF(OR(G17="Terminée",G17="Abandonnée"),"",IF(F17="","À renseigner",IF(F17&lt;Paramètres!$B$2,"En retard",IF(F17&lt;=Paramètres!$B$2+7,"Sous 7 jours",""))))</f>
        <v/>
      </c>
      <c r="L17" s="21" t="n"/>
    </row>
    <row r="18">
      <c r="A18" s="26" t="n"/>
      <c r="B18" s="26" t="n"/>
      <c r="C18" s="21" t="n"/>
      <c r="D18" s="26" t="n"/>
      <c r="E18" s="21" t="n"/>
      <c r="F18" s="27" t="n"/>
      <c r="G18" s="26" t="n"/>
      <c r="H18" s="26" t="n"/>
      <c r="I18" s="34" t="n"/>
      <c r="J18" s="27" t="n"/>
      <c r="K18" s="30">
        <f>IF(OR(G18="Terminée",G18="Abandonnée"),"",IF(F18="","À renseigner",IF(F18&lt;Paramètres!$B$2,"En retard",IF(F18&lt;=Paramètres!$B$2+7,"Sous 7 jours",""))))</f>
        <v/>
      </c>
      <c r="L18" s="21" t="n"/>
    </row>
    <row r="19">
      <c r="A19" s="26" t="n"/>
      <c r="B19" s="26" t="n"/>
      <c r="C19" s="21" t="n"/>
      <c r="D19" s="26" t="n"/>
      <c r="E19" s="21" t="n"/>
      <c r="F19" s="27" t="n"/>
      <c r="G19" s="26" t="n"/>
      <c r="H19" s="26" t="n"/>
      <c r="I19" s="34" t="n"/>
      <c r="J19" s="27" t="n"/>
      <c r="K19" s="33">
        <f>IF(OR(G19="Terminée",G19="Abandonnée"),"",IF(F19="","À renseigner",IF(F19&lt;Paramètres!$B$2,"En retard",IF(F19&lt;=Paramètres!$B$2+7,"Sous 7 jours",""))))</f>
        <v/>
      </c>
      <c r="L19" s="21" t="n"/>
    </row>
    <row r="20">
      <c r="A20" s="26" t="n"/>
      <c r="B20" s="26" t="n"/>
      <c r="C20" s="21" t="n"/>
      <c r="D20" s="26" t="n"/>
      <c r="E20" s="21" t="n"/>
      <c r="F20" s="27" t="n"/>
      <c r="G20" s="26" t="n"/>
      <c r="H20" s="26" t="n"/>
      <c r="I20" s="34" t="n"/>
      <c r="J20" s="27" t="n"/>
      <c r="K20" s="30">
        <f>IF(OR(G20="Terminée",G20="Abandonnée"),"",IF(F20="","À renseigner",IF(F20&lt;Paramètres!$B$2,"En retard",IF(F20&lt;=Paramètres!$B$2+7,"Sous 7 jours",""))))</f>
        <v/>
      </c>
      <c r="L20" s="21" t="n"/>
    </row>
    <row r="21">
      <c r="A21" s="26" t="n"/>
      <c r="B21" s="26" t="n"/>
      <c r="C21" s="21" t="n"/>
      <c r="D21" s="26" t="n"/>
      <c r="E21" s="21" t="n"/>
      <c r="F21" s="27" t="n"/>
      <c r="G21" s="26" t="n"/>
      <c r="H21" s="26" t="n"/>
      <c r="I21" s="34" t="n"/>
      <c r="J21" s="27" t="n"/>
      <c r="K21" s="33">
        <f>IF(OR(G21="Terminée",G21="Abandonnée"),"",IF(F21="","À renseigner",IF(F21&lt;Paramètres!$B$2,"En retard",IF(F21&lt;=Paramètres!$B$2+7,"Sous 7 jours",""))))</f>
        <v/>
      </c>
      <c r="L21" s="21" t="n"/>
    </row>
    <row r="22">
      <c r="A22" s="26" t="n"/>
      <c r="B22" s="26" t="n"/>
      <c r="C22" s="21" t="n"/>
      <c r="D22" s="26" t="n"/>
      <c r="E22" s="21" t="n"/>
      <c r="F22" s="27" t="n"/>
      <c r="G22" s="26" t="n"/>
      <c r="H22" s="26" t="n"/>
      <c r="I22" s="34" t="n"/>
      <c r="J22" s="27" t="n"/>
      <c r="K22" s="30">
        <f>IF(OR(G22="Terminée",G22="Abandonnée"),"",IF(F22="","À renseigner",IF(F22&lt;Paramètres!$B$2,"En retard",IF(F22&lt;=Paramètres!$B$2+7,"Sous 7 jours",""))))</f>
        <v/>
      </c>
      <c r="L22" s="21" t="n"/>
    </row>
    <row r="23">
      <c r="A23" s="26" t="n"/>
      <c r="B23" s="26" t="n"/>
      <c r="C23" s="21" t="n"/>
      <c r="D23" s="26" t="n"/>
      <c r="E23" s="21" t="n"/>
      <c r="F23" s="27" t="n"/>
      <c r="G23" s="26" t="n"/>
      <c r="H23" s="26" t="n"/>
      <c r="I23" s="34" t="n"/>
      <c r="J23" s="27" t="n"/>
      <c r="K23" s="33">
        <f>IF(OR(G23="Terminée",G23="Abandonnée"),"",IF(F23="","À renseigner",IF(F23&lt;Paramètres!$B$2,"En retard",IF(F23&lt;=Paramètres!$B$2+7,"Sous 7 jours",""))))</f>
        <v/>
      </c>
      <c r="L23" s="21" t="n"/>
    </row>
    <row r="24">
      <c r="A24" s="26" t="n"/>
      <c r="B24" s="26" t="n"/>
      <c r="C24" s="21" t="n"/>
      <c r="D24" s="26" t="n"/>
      <c r="E24" s="21" t="n"/>
      <c r="F24" s="27" t="n"/>
      <c r="G24" s="26" t="n"/>
      <c r="H24" s="26" t="n"/>
      <c r="I24" s="34" t="n"/>
      <c r="J24" s="27" t="n"/>
      <c r="K24" s="30">
        <f>IF(OR(G24="Terminée",G24="Abandonnée"),"",IF(F24="","À renseigner",IF(F24&lt;Paramètres!$B$2,"En retard",IF(F24&lt;=Paramètres!$B$2+7,"Sous 7 jours",""))))</f>
        <v/>
      </c>
      <c r="L24" s="21" t="n"/>
    </row>
    <row r="25">
      <c r="A25" s="26" t="n"/>
      <c r="B25" s="26" t="n"/>
      <c r="C25" s="21" t="n"/>
      <c r="D25" s="26" t="n"/>
      <c r="E25" s="21" t="n"/>
      <c r="F25" s="27" t="n"/>
      <c r="G25" s="26" t="n"/>
      <c r="H25" s="26" t="n"/>
      <c r="I25" s="34" t="n"/>
      <c r="J25" s="27" t="n"/>
      <c r="K25" s="33">
        <f>IF(OR(G25="Terminée",G25="Abandonnée"),"",IF(F25="","À renseigner",IF(F25&lt;Paramètres!$B$2,"En retard",IF(F25&lt;=Paramètres!$B$2+7,"Sous 7 jours",""))))</f>
        <v/>
      </c>
      <c r="L25" s="21" t="n"/>
    </row>
    <row r="26">
      <c r="A26" s="26" t="n"/>
      <c r="B26" s="26" t="n"/>
      <c r="C26" s="21" t="n"/>
      <c r="D26" s="26" t="n"/>
      <c r="E26" s="21" t="n"/>
      <c r="F26" s="27" t="n"/>
      <c r="G26" s="26" t="n"/>
      <c r="H26" s="26" t="n"/>
      <c r="I26" s="34" t="n"/>
      <c r="J26" s="27" t="n"/>
      <c r="K26" s="30">
        <f>IF(OR(G26="Terminée",G26="Abandonnée"),"",IF(F26="","À renseigner",IF(F26&lt;Paramètres!$B$2,"En retard",IF(F26&lt;=Paramètres!$B$2+7,"Sous 7 jours",""))))</f>
        <v/>
      </c>
      <c r="L26" s="21" t="n"/>
    </row>
    <row r="27">
      <c r="A27" s="26" t="n"/>
      <c r="B27" s="26" t="n"/>
      <c r="C27" s="21" t="n"/>
      <c r="D27" s="26" t="n"/>
      <c r="E27" s="21" t="n"/>
      <c r="F27" s="27" t="n"/>
      <c r="G27" s="26" t="n"/>
      <c r="H27" s="26" t="n"/>
      <c r="I27" s="34" t="n"/>
      <c r="J27" s="27" t="n"/>
      <c r="K27" s="33">
        <f>IF(OR(G27="Terminée",G27="Abandonnée"),"",IF(F27="","À renseigner",IF(F27&lt;Paramètres!$B$2,"En retard",IF(F27&lt;=Paramètres!$B$2+7,"Sous 7 jours",""))))</f>
        <v/>
      </c>
      <c r="L27" s="21" t="n"/>
    </row>
    <row r="28">
      <c r="A28" s="26" t="n"/>
      <c r="B28" s="26" t="n"/>
      <c r="C28" s="21" t="n"/>
      <c r="D28" s="26" t="n"/>
      <c r="E28" s="21" t="n"/>
      <c r="F28" s="27" t="n"/>
      <c r="G28" s="26" t="n"/>
      <c r="H28" s="26" t="n"/>
      <c r="I28" s="34" t="n"/>
      <c r="J28" s="27" t="n"/>
      <c r="K28" s="30">
        <f>IF(OR(G28="Terminée",G28="Abandonnée"),"",IF(F28="","À renseigner",IF(F28&lt;Paramètres!$B$2,"En retard",IF(F28&lt;=Paramètres!$B$2+7,"Sous 7 jours",""))))</f>
        <v/>
      </c>
      <c r="L28" s="21" t="n"/>
    </row>
    <row r="29">
      <c r="A29" s="26" t="n"/>
      <c r="B29" s="26" t="n"/>
      <c r="C29" s="21" t="n"/>
      <c r="D29" s="26" t="n"/>
      <c r="E29" s="21" t="n"/>
      <c r="F29" s="27" t="n"/>
      <c r="G29" s="26" t="n"/>
      <c r="H29" s="26" t="n"/>
      <c r="I29" s="34" t="n"/>
      <c r="J29" s="27" t="n"/>
      <c r="K29" s="33">
        <f>IF(OR(G29="Terminée",G29="Abandonnée"),"",IF(F29="","À renseigner",IF(F29&lt;Paramètres!$B$2,"En retard",IF(F29&lt;=Paramètres!$B$2+7,"Sous 7 jours",""))))</f>
        <v/>
      </c>
      <c r="L29" s="21" t="n"/>
    </row>
    <row r="30">
      <c r="A30" s="26" t="n"/>
      <c r="B30" s="26" t="n"/>
      <c r="C30" s="21" t="n"/>
      <c r="D30" s="26" t="n"/>
      <c r="E30" s="21" t="n"/>
      <c r="F30" s="27" t="n"/>
      <c r="G30" s="26" t="n"/>
      <c r="H30" s="26" t="n"/>
      <c r="I30" s="34" t="n"/>
      <c r="J30" s="27" t="n"/>
      <c r="K30" s="30">
        <f>IF(OR(G30="Terminée",G30="Abandonnée"),"",IF(F30="","À renseigner",IF(F30&lt;Paramètres!$B$2,"En retard",IF(F30&lt;=Paramètres!$B$2+7,"Sous 7 jours",""))))</f>
        <v/>
      </c>
      <c r="L30" s="21" t="n"/>
    </row>
    <row r="31">
      <c r="A31" s="26" t="n"/>
      <c r="B31" s="26" t="n"/>
      <c r="C31" s="21" t="n"/>
      <c r="D31" s="26" t="n"/>
      <c r="E31" s="21" t="n"/>
      <c r="F31" s="27" t="n"/>
      <c r="G31" s="26" t="n"/>
      <c r="H31" s="26" t="n"/>
      <c r="I31" s="34" t="n"/>
      <c r="J31" s="27" t="n"/>
      <c r="K31" s="33">
        <f>IF(OR(G31="Terminée",G31="Abandonnée"),"",IF(F31="","À renseigner",IF(F31&lt;Paramètres!$B$2,"En retard",IF(F31&lt;=Paramètres!$B$2+7,"Sous 7 jours",""))))</f>
        <v/>
      </c>
      <c r="L31" s="21" t="n"/>
    </row>
    <row r="32">
      <c r="A32" s="26" t="n"/>
      <c r="B32" s="26" t="n"/>
      <c r="C32" s="21" t="n"/>
      <c r="D32" s="26" t="n"/>
      <c r="E32" s="21" t="n"/>
      <c r="F32" s="27" t="n"/>
      <c r="G32" s="26" t="n"/>
      <c r="H32" s="26" t="n"/>
      <c r="I32" s="34" t="n"/>
      <c r="J32" s="27" t="n"/>
      <c r="K32" s="30">
        <f>IF(OR(G32="Terminée",G32="Abandonnée"),"",IF(F32="","À renseigner",IF(F32&lt;Paramètres!$B$2,"En retard",IF(F32&lt;=Paramètres!$B$2+7,"Sous 7 jours",""))))</f>
        <v/>
      </c>
      <c r="L32" s="21" t="n"/>
    </row>
    <row r="33">
      <c r="A33" s="26" t="n"/>
      <c r="B33" s="26" t="n"/>
      <c r="C33" s="21" t="n"/>
      <c r="D33" s="26" t="n"/>
      <c r="E33" s="21" t="n"/>
      <c r="F33" s="27" t="n"/>
      <c r="G33" s="26" t="n"/>
      <c r="H33" s="26" t="n"/>
      <c r="I33" s="34" t="n"/>
      <c r="J33" s="27" t="n"/>
      <c r="K33" s="33">
        <f>IF(OR(G33="Terminée",G33="Abandonnée"),"",IF(F33="","À renseigner",IF(F33&lt;Paramètres!$B$2,"En retard",IF(F33&lt;=Paramètres!$B$2+7,"Sous 7 jours",""))))</f>
        <v/>
      </c>
      <c r="L33" s="21" t="n"/>
    </row>
    <row r="34">
      <c r="A34" s="26" t="n"/>
      <c r="B34" s="26" t="n"/>
      <c r="C34" s="21" t="n"/>
      <c r="D34" s="26" t="n"/>
      <c r="E34" s="21" t="n"/>
      <c r="F34" s="27" t="n"/>
      <c r="G34" s="26" t="n"/>
      <c r="H34" s="26" t="n"/>
      <c r="I34" s="34" t="n"/>
      <c r="J34" s="27" t="n"/>
      <c r="K34" s="30">
        <f>IF(OR(G34="Terminée",G34="Abandonnée"),"",IF(F34="","À renseigner",IF(F34&lt;Paramètres!$B$2,"En retard",IF(F34&lt;=Paramètres!$B$2+7,"Sous 7 jours",""))))</f>
        <v/>
      </c>
      <c r="L34" s="21" t="n"/>
    </row>
    <row r="35">
      <c r="A35" s="26" t="n"/>
      <c r="B35" s="26" t="n"/>
      <c r="C35" s="21" t="n"/>
      <c r="D35" s="26" t="n"/>
      <c r="E35" s="21" t="n"/>
      <c r="F35" s="27" t="n"/>
      <c r="G35" s="26" t="n"/>
      <c r="H35" s="26" t="n"/>
      <c r="I35" s="34" t="n"/>
      <c r="J35" s="27" t="n"/>
      <c r="K35" s="33">
        <f>IF(OR(G35="Terminée",G35="Abandonnée"),"",IF(F35="","À renseigner",IF(F35&lt;Paramètres!$B$2,"En retard",IF(F35&lt;=Paramètres!$B$2+7,"Sous 7 jours",""))))</f>
        <v/>
      </c>
      <c r="L35" s="21" t="n"/>
    </row>
    <row r="36">
      <c r="A36" s="26" t="n"/>
      <c r="B36" s="26" t="n"/>
      <c r="C36" s="21" t="n"/>
      <c r="D36" s="26" t="n"/>
      <c r="E36" s="21" t="n"/>
      <c r="F36" s="27" t="n"/>
      <c r="G36" s="26" t="n"/>
      <c r="H36" s="26" t="n"/>
      <c r="I36" s="34" t="n"/>
      <c r="J36" s="27" t="n"/>
      <c r="K36" s="30">
        <f>IF(OR(G36="Terminée",G36="Abandonnée"),"",IF(F36="","À renseigner",IF(F36&lt;Paramètres!$B$2,"En retard",IF(F36&lt;=Paramètres!$B$2+7,"Sous 7 jours",""))))</f>
        <v/>
      </c>
      <c r="L36" s="21" t="n"/>
    </row>
    <row r="37">
      <c r="A37" s="26" t="n"/>
      <c r="B37" s="26" t="n"/>
      <c r="C37" s="21" t="n"/>
      <c r="D37" s="26" t="n"/>
      <c r="E37" s="21" t="n"/>
      <c r="F37" s="27" t="n"/>
      <c r="G37" s="26" t="n"/>
      <c r="H37" s="26" t="n"/>
      <c r="I37" s="34" t="n"/>
      <c r="J37" s="27" t="n"/>
      <c r="K37" s="33">
        <f>IF(OR(G37="Terminée",G37="Abandonnée"),"",IF(F37="","À renseigner",IF(F37&lt;Paramètres!$B$2,"En retard",IF(F37&lt;=Paramètres!$B$2+7,"Sous 7 jours",""))))</f>
        <v/>
      </c>
      <c r="L37" s="21" t="n"/>
    </row>
    <row r="38">
      <c r="A38" s="26" t="n"/>
      <c r="B38" s="26" t="n"/>
      <c r="C38" s="21" t="n"/>
      <c r="D38" s="26" t="n"/>
      <c r="E38" s="21" t="n"/>
      <c r="F38" s="27" t="n"/>
      <c r="G38" s="26" t="n"/>
      <c r="H38" s="26" t="n"/>
      <c r="I38" s="34" t="n"/>
      <c r="J38" s="27" t="n"/>
      <c r="K38" s="30">
        <f>IF(OR(G38="Terminée",G38="Abandonnée"),"",IF(F38="","À renseigner",IF(F38&lt;Paramètres!$B$2,"En retard",IF(F38&lt;=Paramètres!$B$2+7,"Sous 7 jours",""))))</f>
        <v/>
      </c>
      <c r="L38" s="21" t="n"/>
    </row>
    <row r="39">
      <c r="A39" s="26" t="n"/>
      <c r="B39" s="26" t="n"/>
      <c r="C39" s="21" t="n"/>
      <c r="D39" s="26" t="n"/>
      <c r="E39" s="21" t="n"/>
      <c r="F39" s="27" t="n"/>
      <c r="G39" s="26" t="n"/>
      <c r="H39" s="26" t="n"/>
      <c r="I39" s="34" t="n"/>
      <c r="J39" s="27" t="n"/>
      <c r="K39" s="33">
        <f>IF(OR(G39="Terminée",G39="Abandonnée"),"",IF(F39="","À renseigner",IF(F39&lt;Paramètres!$B$2,"En retard",IF(F39&lt;=Paramètres!$B$2+7,"Sous 7 jours",""))))</f>
        <v/>
      </c>
      <c r="L39" s="21" t="n"/>
    </row>
    <row r="40">
      <c r="A40" s="26" t="n"/>
      <c r="B40" s="26" t="n"/>
      <c r="C40" s="21" t="n"/>
      <c r="D40" s="26" t="n"/>
      <c r="E40" s="21" t="n"/>
      <c r="F40" s="27" t="n"/>
      <c r="G40" s="26" t="n"/>
      <c r="H40" s="26" t="n"/>
      <c r="I40" s="34" t="n"/>
      <c r="J40" s="27" t="n"/>
      <c r="K40" s="30">
        <f>IF(OR(G40="Terminée",G40="Abandonnée"),"",IF(F40="","À renseigner",IF(F40&lt;Paramètres!$B$2,"En retard",IF(F40&lt;=Paramètres!$B$2+7,"Sous 7 jours",""))))</f>
        <v/>
      </c>
      <c r="L40" s="21" t="n"/>
    </row>
    <row r="41">
      <c r="A41" s="26" t="n"/>
      <c r="B41" s="26" t="n"/>
      <c r="C41" s="21" t="n"/>
      <c r="D41" s="26" t="n"/>
      <c r="E41" s="21" t="n"/>
      <c r="F41" s="27" t="n"/>
      <c r="G41" s="26" t="n"/>
      <c r="H41" s="26" t="n"/>
      <c r="I41" s="34" t="n"/>
      <c r="J41" s="27" t="n"/>
      <c r="K41" s="33">
        <f>IF(OR(G41="Terminée",G41="Abandonnée"),"",IF(F41="","À renseigner",IF(F41&lt;Paramètres!$B$2,"En retard",IF(F41&lt;=Paramètres!$B$2+7,"Sous 7 jours",""))))</f>
        <v/>
      </c>
      <c r="L41" s="21" t="n"/>
    </row>
    <row r="42">
      <c r="A42" s="26" t="n"/>
      <c r="B42" s="26" t="n"/>
      <c r="C42" s="21" t="n"/>
      <c r="D42" s="26" t="n"/>
      <c r="E42" s="21" t="n"/>
      <c r="F42" s="27" t="n"/>
      <c r="G42" s="26" t="n"/>
      <c r="H42" s="26" t="n"/>
      <c r="I42" s="34" t="n"/>
      <c r="J42" s="27" t="n"/>
      <c r="K42" s="30">
        <f>IF(OR(G42="Terminée",G42="Abandonnée"),"",IF(F42="","À renseigner",IF(F42&lt;Paramètres!$B$2,"En retard",IF(F42&lt;=Paramètres!$B$2+7,"Sous 7 jours",""))))</f>
        <v/>
      </c>
      <c r="L42" s="21" t="n"/>
    </row>
    <row r="43">
      <c r="A43" s="26" t="n"/>
      <c r="B43" s="26" t="n"/>
      <c r="C43" s="21" t="n"/>
      <c r="D43" s="26" t="n"/>
      <c r="E43" s="21" t="n"/>
      <c r="F43" s="27" t="n"/>
      <c r="G43" s="26" t="n"/>
      <c r="H43" s="26" t="n"/>
      <c r="I43" s="34" t="n"/>
      <c r="J43" s="27" t="n"/>
      <c r="K43" s="33">
        <f>IF(OR(G43="Terminée",G43="Abandonnée"),"",IF(F43="","À renseigner",IF(F43&lt;Paramètres!$B$2,"En retard",IF(F43&lt;=Paramètres!$B$2+7,"Sous 7 jours",""))))</f>
        <v/>
      </c>
      <c r="L43" s="21" t="n"/>
    </row>
    <row r="44">
      <c r="A44" s="26" t="n"/>
      <c r="B44" s="26" t="n"/>
      <c r="C44" s="21" t="n"/>
      <c r="D44" s="26" t="n"/>
      <c r="E44" s="21" t="n"/>
      <c r="F44" s="27" t="n"/>
      <c r="G44" s="26" t="n"/>
      <c r="H44" s="26" t="n"/>
      <c r="I44" s="34" t="n"/>
      <c r="J44" s="27" t="n"/>
      <c r="K44" s="30">
        <f>IF(OR(G44="Terminée",G44="Abandonnée"),"",IF(F44="","À renseigner",IF(F44&lt;Paramètres!$B$2,"En retard",IF(F44&lt;=Paramètres!$B$2+7,"Sous 7 jours",""))))</f>
        <v/>
      </c>
      <c r="L44" s="21" t="n"/>
    </row>
    <row r="45">
      <c r="A45" s="26" t="n"/>
      <c r="B45" s="26" t="n"/>
      <c r="C45" s="21" t="n"/>
      <c r="D45" s="26" t="n"/>
      <c r="E45" s="21" t="n"/>
      <c r="F45" s="27" t="n"/>
      <c r="G45" s="26" t="n"/>
      <c r="H45" s="26" t="n"/>
      <c r="I45" s="34" t="n"/>
      <c r="J45" s="27" t="n"/>
      <c r="K45" s="33">
        <f>IF(OR(G45="Terminée",G45="Abandonnée"),"",IF(F45="","À renseigner",IF(F45&lt;Paramètres!$B$2,"En retard",IF(F45&lt;=Paramètres!$B$2+7,"Sous 7 jours",""))))</f>
        <v/>
      </c>
      <c r="L45" s="21" t="n"/>
    </row>
    <row r="46">
      <c r="A46" s="26" t="n"/>
      <c r="B46" s="26" t="n"/>
      <c r="C46" s="21" t="n"/>
      <c r="D46" s="26" t="n"/>
      <c r="E46" s="21" t="n"/>
      <c r="F46" s="27" t="n"/>
      <c r="G46" s="26" t="n"/>
      <c r="H46" s="26" t="n"/>
      <c r="I46" s="34" t="n"/>
      <c r="J46" s="27" t="n"/>
      <c r="K46" s="30">
        <f>IF(OR(G46="Terminée",G46="Abandonnée"),"",IF(F46="","À renseigner",IF(F46&lt;Paramètres!$B$2,"En retard",IF(F46&lt;=Paramètres!$B$2+7,"Sous 7 jours",""))))</f>
        <v/>
      </c>
      <c r="L46" s="21" t="n"/>
    </row>
    <row r="47">
      <c r="A47" s="26" t="n"/>
      <c r="B47" s="26" t="n"/>
      <c r="C47" s="21" t="n"/>
      <c r="D47" s="26" t="n"/>
      <c r="E47" s="21" t="n"/>
      <c r="F47" s="27" t="n"/>
      <c r="G47" s="26" t="n"/>
      <c r="H47" s="26" t="n"/>
      <c r="I47" s="34" t="n"/>
      <c r="J47" s="27" t="n"/>
      <c r="K47" s="33">
        <f>IF(OR(G47="Terminée",G47="Abandonnée"),"",IF(F47="","À renseigner",IF(F47&lt;Paramètres!$B$2,"En retard",IF(F47&lt;=Paramètres!$B$2+7,"Sous 7 jours",""))))</f>
        <v/>
      </c>
      <c r="L47" s="21" t="n"/>
    </row>
    <row r="48">
      <c r="A48" s="26" t="n"/>
      <c r="B48" s="26" t="n"/>
      <c r="C48" s="21" t="n"/>
      <c r="D48" s="26" t="n"/>
      <c r="E48" s="21" t="n"/>
      <c r="F48" s="27" t="n"/>
      <c r="G48" s="26" t="n"/>
      <c r="H48" s="26" t="n"/>
      <c r="I48" s="34" t="n"/>
      <c r="J48" s="27" t="n"/>
      <c r="K48" s="30">
        <f>IF(OR(G48="Terminée",G48="Abandonnée"),"",IF(F48="","À renseigner",IF(F48&lt;Paramètres!$B$2,"En retard",IF(F48&lt;=Paramètres!$B$2+7,"Sous 7 jours",""))))</f>
        <v/>
      </c>
      <c r="L48" s="21" t="n"/>
    </row>
    <row r="49">
      <c r="A49" s="26" t="n"/>
      <c r="B49" s="26" t="n"/>
      <c r="C49" s="21" t="n"/>
      <c r="D49" s="26" t="n"/>
      <c r="E49" s="21" t="n"/>
      <c r="F49" s="27" t="n"/>
      <c r="G49" s="26" t="n"/>
      <c r="H49" s="26" t="n"/>
      <c r="I49" s="34" t="n"/>
      <c r="J49" s="27" t="n"/>
      <c r="K49" s="33">
        <f>IF(OR(G49="Terminée",G49="Abandonnée"),"",IF(F49="","À renseigner",IF(F49&lt;Paramètres!$B$2,"En retard",IF(F49&lt;=Paramètres!$B$2+7,"Sous 7 jours",""))))</f>
        <v/>
      </c>
      <c r="L49" s="21" t="n"/>
    </row>
    <row r="50">
      <c r="A50" s="26" t="n"/>
      <c r="B50" s="26" t="n"/>
      <c r="C50" s="21" t="n"/>
      <c r="D50" s="26" t="n"/>
      <c r="E50" s="21" t="n"/>
      <c r="F50" s="27" t="n"/>
      <c r="G50" s="26" t="n"/>
      <c r="H50" s="26" t="n"/>
      <c r="I50" s="34" t="n"/>
      <c r="J50" s="27" t="n"/>
      <c r="K50" s="30">
        <f>IF(OR(G50="Terminée",G50="Abandonnée"),"",IF(F50="","À renseigner",IF(F50&lt;Paramètres!$B$2,"En retard",IF(F50&lt;=Paramètres!$B$2+7,"Sous 7 jours",""))))</f>
        <v/>
      </c>
      <c r="L50" s="21" t="n"/>
    </row>
    <row r="51">
      <c r="A51" s="26" t="n"/>
      <c r="B51" s="26" t="n"/>
      <c r="C51" s="21" t="n"/>
      <c r="D51" s="26" t="n"/>
      <c r="E51" s="21" t="n"/>
      <c r="F51" s="27" t="n"/>
      <c r="G51" s="26" t="n"/>
      <c r="H51" s="26" t="n"/>
      <c r="I51" s="34" t="n"/>
      <c r="J51" s="27" t="n"/>
      <c r="K51" s="33">
        <f>IF(OR(G51="Terminée",G51="Abandonnée"),"",IF(F51="","À renseigner",IF(F51&lt;Paramètres!$B$2,"En retard",IF(F51&lt;=Paramètres!$B$2+7,"Sous 7 jours",""))))</f>
        <v/>
      </c>
      <c r="L51" s="21" t="n"/>
    </row>
    <row r="52">
      <c r="A52" s="26" t="n"/>
      <c r="B52" s="26" t="n"/>
      <c r="C52" s="21" t="n"/>
      <c r="D52" s="26" t="n"/>
      <c r="E52" s="21" t="n"/>
      <c r="F52" s="27" t="n"/>
      <c r="G52" s="26" t="n"/>
      <c r="H52" s="26" t="n"/>
      <c r="I52" s="34" t="n"/>
      <c r="J52" s="27" t="n"/>
      <c r="K52" s="30">
        <f>IF(OR(G52="Terminée",G52="Abandonnée"),"",IF(F52="","À renseigner",IF(F52&lt;Paramètres!$B$2,"En retard",IF(F52&lt;=Paramètres!$B$2+7,"Sous 7 jours",""))))</f>
        <v/>
      </c>
      <c r="L52" s="21" t="n"/>
    </row>
    <row r="53">
      <c r="A53" s="26" t="n"/>
      <c r="B53" s="26" t="n"/>
      <c r="C53" s="21" t="n"/>
      <c r="D53" s="26" t="n"/>
      <c r="E53" s="21" t="n"/>
      <c r="F53" s="27" t="n"/>
      <c r="G53" s="26" t="n"/>
      <c r="H53" s="26" t="n"/>
      <c r="I53" s="34" t="n"/>
      <c r="J53" s="27" t="n"/>
      <c r="K53" s="33">
        <f>IF(OR(G53="Terminée",G53="Abandonnée"),"",IF(F53="","À renseigner",IF(F53&lt;Paramètres!$B$2,"En retard",IF(F53&lt;=Paramètres!$B$2+7,"Sous 7 jours",""))))</f>
        <v/>
      </c>
      <c r="L53" s="21" t="n"/>
    </row>
    <row r="54">
      <c r="A54" s="26" t="n"/>
      <c r="B54" s="26" t="n"/>
      <c r="C54" s="21" t="n"/>
      <c r="D54" s="26" t="n"/>
      <c r="E54" s="21" t="n"/>
      <c r="F54" s="27" t="n"/>
      <c r="G54" s="26" t="n"/>
      <c r="H54" s="26" t="n"/>
      <c r="I54" s="34" t="n"/>
      <c r="J54" s="27" t="n"/>
      <c r="K54" s="30">
        <f>IF(OR(G54="Terminée",G54="Abandonnée"),"",IF(F54="","À renseigner",IF(F54&lt;Paramètres!$B$2,"En retard",IF(F54&lt;=Paramètres!$B$2+7,"Sous 7 jours",""))))</f>
        <v/>
      </c>
      <c r="L54" s="21" t="n"/>
    </row>
    <row r="55">
      <c r="A55" s="26" t="n"/>
      <c r="B55" s="26" t="n"/>
      <c r="C55" s="21" t="n"/>
      <c r="D55" s="26" t="n"/>
      <c r="E55" s="21" t="n"/>
      <c r="F55" s="27" t="n"/>
      <c r="G55" s="26" t="n"/>
      <c r="H55" s="26" t="n"/>
      <c r="I55" s="34" t="n"/>
      <c r="J55" s="27" t="n"/>
      <c r="K55" s="33">
        <f>IF(OR(G55="Terminée",G55="Abandonnée"),"",IF(F55="","À renseigner",IF(F55&lt;Paramètres!$B$2,"En retard",IF(F55&lt;=Paramètres!$B$2+7,"Sous 7 jours",""))))</f>
        <v/>
      </c>
      <c r="L55" s="21" t="n"/>
    </row>
    <row r="56">
      <c r="A56" s="26" t="n"/>
      <c r="B56" s="26" t="n"/>
      <c r="C56" s="21" t="n"/>
      <c r="D56" s="26" t="n"/>
      <c r="E56" s="21" t="n"/>
      <c r="F56" s="27" t="n"/>
      <c r="G56" s="26" t="n"/>
      <c r="H56" s="26" t="n"/>
      <c r="I56" s="34" t="n"/>
      <c r="J56" s="27" t="n"/>
      <c r="K56" s="30">
        <f>IF(OR(G56="Terminée",G56="Abandonnée"),"",IF(F56="","À renseigner",IF(F56&lt;Paramètres!$B$2,"En retard",IF(F56&lt;=Paramètres!$B$2+7,"Sous 7 jours",""))))</f>
        <v/>
      </c>
      <c r="L56" s="21" t="n"/>
    </row>
    <row r="57">
      <c r="A57" s="26" t="n"/>
      <c r="B57" s="26" t="n"/>
      <c r="C57" s="21" t="n"/>
      <c r="D57" s="26" t="n"/>
      <c r="E57" s="21" t="n"/>
      <c r="F57" s="27" t="n"/>
      <c r="G57" s="26" t="n"/>
      <c r="H57" s="26" t="n"/>
      <c r="I57" s="34" t="n"/>
      <c r="J57" s="27" t="n"/>
      <c r="K57" s="33">
        <f>IF(OR(G57="Terminée",G57="Abandonnée"),"",IF(F57="","À renseigner",IF(F57&lt;Paramètres!$B$2,"En retard",IF(F57&lt;=Paramètres!$B$2+7,"Sous 7 jours",""))))</f>
        <v/>
      </c>
      <c r="L57" s="21" t="n"/>
    </row>
    <row r="58">
      <c r="A58" s="26" t="n"/>
      <c r="B58" s="26" t="n"/>
      <c r="C58" s="21" t="n"/>
      <c r="D58" s="26" t="n"/>
      <c r="E58" s="21" t="n"/>
      <c r="F58" s="27" t="n"/>
      <c r="G58" s="26" t="n"/>
      <c r="H58" s="26" t="n"/>
      <c r="I58" s="34" t="n"/>
      <c r="J58" s="27" t="n"/>
      <c r="K58" s="30">
        <f>IF(OR(G58="Terminée",G58="Abandonnée"),"",IF(F58="","À renseigner",IF(F58&lt;Paramètres!$B$2,"En retard",IF(F58&lt;=Paramètres!$B$2+7,"Sous 7 jours",""))))</f>
        <v/>
      </c>
      <c r="L58" s="21" t="n"/>
    </row>
    <row r="59">
      <c r="A59" s="26" t="n"/>
      <c r="B59" s="26" t="n"/>
      <c r="C59" s="21" t="n"/>
      <c r="D59" s="26" t="n"/>
      <c r="E59" s="21" t="n"/>
      <c r="F59" s="27" t="n"/>
      <c r="G59" s="26" t="n"/>
      <c r="H59" s="26" t="n"/>
      <c r="I59" s="34" t="n"/>
      <c r="J59" s="27" t="n"/>
      <c r="K59" s="33">
        <f>IF(OR(G59="Terminée",G59="Abandonnée"),"",IF(F59="","À renseigner",IF(F59&lt;Paramètres!$B$2,"En retard",IF(F59&lt;=Paramètres!$B$2+7,"Sous 7 jours",""))))</f>
        <v/>
      </c>
      <c r="L59" s="21" t="n"/>
    </row>
    <row r="60">
      <c r="A60" s="26" t="n"/>
      <c r="B60" s="26" t="n"/>
      <c r="C60" s="21" t="n"/>
      <c r="D60" s="26" t="n"/>
      <c r="E60" s="21" t="n"/>
      <c r="F60" s="27" t="n"/>
      <c r="G60" s="26" t="n"/>
      <c r="H60" s="26" t="n"/>
      <c r="I60" s="34" t="n"/>
      <c r="J60" s="27" t="n"/>
      <c r="K60" s="30">
        <f>IF(OR(G60="Terminée",G60="Abandonnée"),"",IF(F60="","À renseigner",IF(F60&lt;Paramètres!$B$2,"En retard",IF(F60&lt;=Paramètres!$B$2+7,"Sous 7 jours",""))))</f>
        <v/>
      </c>
      <c r="L60" s="21" t="n"/>
    </row>
    <row r="61">
      <c r="A61" s="26" t="n"/>
      <c r="B61" s="26" t="n"/>
      <c r="C61" s="21" t="n"/>
      <c r="D61" s="26" t="n"/>
      <c r="E61" s="21" t="n"/>
      <c r="F61" s="27" t="n"/>
      <c r="G61" s="26" t="n"/>
      <c r="H61" s="26" t="n"/>
      <c r="I61" s="34" t="n"/>
      <c r="J61" s="27" t="n"/>
      <c r="K61" s="33">
        <f>IF(OR(G61="Terminée",G61="Abandonnée"),"",IF(F61="","À renseigner",IF(F61&lt;Paramètres!$B$2,"En retard",IF(F61&lt;=Paramètres!$B$2+7,"Sous 7 jours",""))))</f>
        <v/>
      </c>
      <c r="L61" s="21" t="n"/>
    </row>
    <row r="62">
      <c r="A62" s="26" t="n"/>
      <c r="B62" s="26" t="n"/>
      <c r="C62" s="21" t="n"/>
      <c r="D62" s="26" t="n"/>
      <c r="E62" s="21" t="n"/>
      <c r="F62" s="27" t="n"/>
      <c r="G62" s="26" t="n"/>
      <c r="H62" s="26" t="n"/>
      <c r="I62" s="34" t="n"/>
      <c r="J62" s="27" t="n"/>
      <c r="K62" s="30">
        <f>IF(OR(G62="Terminée",G62="Abandonnée"),"",IF(F62="","À renseigner",IF(F62&lt;Paramètres!$B$2,"En retard",IF(F62&lt;=Paramètres!$B$2+7,"Sous 7 jours",""))))</f>
        <v/>
      </c>
      <c r="L62" s="21" t="n"/>
    </row>
    <row r="63">
      <c r="A63" s="26" t="n"/>
      <c r="B63" s="26" t="n"/>
      <c r="C63" s="21" t="n"/>
      <c r="D63" s="26" t="n"/>
      <c r="E63" s="21" t="n"/>
      <c r="F63" s="27" t="n"/>
      <c r="G63" s="26" t="n"/>
      <c r="H63" s="26" t="n"/>
      <c r="I63" s="34" t="n"/>
      <c r="J63" s="27" t="n"/>
      <c r="K63" s="33">
        <f>IF(OR(G63="Terminée",G63="Abandonnée"),"",IF(F63="","À renseigner",IF(F63&lt;Paramètres!$B$2,"En retard",IF(F63&lt;=Paramètres!$B$2+7,"Sous 7 jours",""))))</f>
        <v/>
      </c>
      <c r="L63" s="21" t="n"/>
    </row>
    <row r="64">
      <c r="A64" s="26" t="n"/>
      <c r="B64" s="26" t="n"/>
      <c r="C64" s="21" t="n"/>
      <c r="D64" s="26" t="n"/>
      <c r="E64" s="21" t="n"/>
      <c r="F64" s="27" t="n"/>
      <c r="G64" s="26" t="n"/>
      <c r="H64" s="26" t="n"/>
      <c r="I64" s="34" t="n"/>
      <c r="J64" s="27" t="n"/>
      <c r="K64" s="30">
        <f>IF(OR(G64="Terminée",G64="Abandonnée"),"",IF(F64="","À renseigner",IF(F64&lt;Paramètres!$B$2,"En retard",IF(F64&lt;=Paramètres!$B$2+7,"Sous 7 jours",""))))</f>
        <v/>
      </c>
      <c r="L64" s="21" t="n"/>
    </row>
    <row r="65">
      <c r="A65" s="26" t="n"/>
      <c r="B65" s="26" t="n"/>
      <c r="C65" s="21" t="n"/>
      <c r="D65" s="26" t="n"/>
      <c r="E65" s="21" t="n"/>
      <c r="F65" s="27" t="n"/>
      <c r="G65" s="26" t="n"/>
      <c r="H65" s="26" t="n"/>
      <c r="I65" s="34" t="n"/>
      <c r="J65" s="27" t="n"/>
      <c r="K65" s="33">
        <f>IF(OR(G65="Terminée",G65="Abandonnée"),"",IF(F65="","À renseigner",IF(F65&lt;Paramètres!$B$2,"En retard",IF(F65&lt;=Paramètres!$B$2+7,"Sous 7 jours",""))))</f>
        <v/>
      </c>
      <c r="L65" s="21" t="n"/>
    </row>
    <row r="66">
      <c r="A66" s="26" t="n"/>
      <c r="B66" s="26" t="n"/>
      <c r="C66" s="21" t="n"/>
      <c r="D66" s="26" t="n"/>
      <c r="E66" s="21" t="n"/>
      <c r="F66" s="27" t="n"/>
      <c r="G66" s="26" t="n"/>
      <c r="H66" s="26" t="n"/>
      <c r="I66" s="34" t="n"/>
      <c r="J66" s="27" t="n"/>
      <c r="K66" s="30">
        <f>IF(OR(G66="Terminée",G66="Abandonnée"),"",IF(F66="","À renseigner",IF(F66&lt;Paramètres!$B$2,"En retard",IF(F66&lt;=Paramètres!$B$2+7,"Sous 7 jours",""))))</f>
        <v/>
      </c>
      <c r="L66" s="21" t="n"/>
    </row>
    <row r="67">
      <c r="A67" s="26" t="n"/>
      <c r="B67" s="26" t="n"/>
      <c r="C67" s="21" t="n"/>
      <c r="D67" s="26" t="n"/>
      <c r="E67" s="21" t="n"/>
      <c r="F67" s="27" t="n"/>
      <c r="G67" s="26" t="n"/>
      <c r="H67" s="26" t="n"/>
      <c r="I67" s="34" t="n"/>
      <c r="J67" s="27" t="n"/>
      <c r="K67" s="33">
        <f>IF(OR(G67="Terminée",G67="Abandonnée"),"",IF(F67="","À renseigner",IF(F67&lt;Paramètres!$B$2,"En retard",IF(F67&lt;=Paramètres!$B$2+7,"Sous 7 jours",""))))</f>
        <v/>
      </c>
      <c r="L67" s="21" t="n"/>
    </row>
    <row r="68">
      <c r="A68" s="26" t="n"/>
      <c r="B68" s="26" t="n"/>
      <c r="C68" s="21" t="n"/>
      <c r="D68" s="26" t="n"/>
      <c r="E68" s="21" t="n"/>
      <c r="F68" s="27" t="n"/>
      <c r="G68" s="26" t="n"/>
      <c r="H68" s="26" t="n"/>
      <c r="I68" s="34" t="n"/>
      <c r="J68" s="27" t="n"/>
      <c r="K68" s="30">
        <f>IF(OR(G68="Terminée",G68="Abandonnée"),"",IF(F68="","À renseigner",IF(F68&lt;Paramètres!$B$2,"En retard",IF(F68&lt;=Paramètres!$B$2+7,"Sous 7 jours",""))))</f>
        <v/>
      </c>
      <c r="L68" s="21" t="n"/>
    </row>
    <row r="69">
      <c r="A69" s="26" t="n"/>
      <c r="B69" s="26" t="n"/>
      <c r="C69" s="21" t="n"/>
      <c r="D69" s="26" t="n"/>
      <c r="E69" s="21" t="n"/>
      <c r="F69" s="27" t="n"/>
      <c r="G69" s="26" t="n"/>
      <c r="H69" s="26" t="n"/>
      <c r="I69" s="34" t="n"/>
      <c r="J69" s="27" t="n"/>
      <c r="K69" s="33">
        <f>IF(OR(G69="Terminée",G69="Abandonnée"),"",IF(F69="","À renseigner",IF(F69&lt;Paramètres!$B$2,"En retard",IF(F69&lt;=Paramètres!$B$2+7,"Sous 7 jours",""))))</f>
        <v/>
      </c>
      <c r="L69" s="21" t="n"/>
    </row>
    <row r="70">
      <c r="A70" s="26" t="n"/>
      <c r="B70" s="26" t="n"/>
      <c r="C70" s="21" t="n"/>
      <c r="D70" s="26" t="n"/>
      <c r="E70" s="21" t="n"/>
      <c r="F70" s="27" t="n"/>
      <c r="G70" s="26" t="n"/>
      <c r="H70" s="26" t="n"/>
      <c r="I70" s="34" t="n"/>
      <c r="J70" s="27" t="n"/>
      <c r="K70" s="30">
        <f>IF(OR(G70="Terminée",G70="Abandonnée"),"",IF(F70="","À renseigner",IF(F70&lt;Paramètres!$B$2,"En retard",IF(F70&lt;=Paramètres!$B$2+7,"Sous 7 jours",""))))</f>
        <v/>
      </c>
      <c r="L70" s="21" t="n"/>
    </row>
    <row r="71">
      <c r="A71" s="26" t="n"/>
      <c r="B71" s="26" t="n"/>
      <c r="C71" s="21" t="n"/>
      <c r="D71" s="26" t="n"/>
      <c r="E71" s="21" t="n"/>
      <c r="F71" s="27" t="n"/>
      <c r="G71" s="26" t="n"/>
      <c r="H71" s="26" t="n"/>
      <c r="I71" s="34" t="n"/>
      <c r="J71" s="27" t="n"/>
      <c r="K71" s="33">
        <f>IF(OR(G71="Terminée",G71="Abandonnée"),"",IF(F71="","À renseigner",IF(F71&lt;Paramètres!$B$2,"En retard",IF(F71&lt;=Paramètres!$B$2+7,"Sous 7 jours",""))))</f>
        <v/>
      </c>
      <c r="L71" s="21" t="n"/>
    </row>
    <row r="72">
      <c r="A72" s="26" t="n"/>
      <c r="B72" s="26" t="n"/>
      <c r="C72" s="21" t="n"/>
      <c r="D72" s="26" t="n"/>
      <c r="E72" s="21" t="n"/>
      <c r="F72" s="27" t="n"/>
      <c r="G72" s="26" t="n"/>
      <c r="H72" s="26" t="n"/>
      <c r="I72" s="34" t="n"/>
      <c r="J72" s="27" t="n"/>
      <c r="K72" s="30">
        <f>IF(OR(G72="Terminée",G72="Abandonnée"),"",IF(F72="","À renseigner",IF(F72&lt;Paramètres!$B$2,"En retard",IF(F72&lt;=Paramètres!$B$2+7,"Sous 7 jours",""))))</f>
        <v/>
      </c>
      <c r="L72" s="21" t="n"/>
    </row>
    <row r="73">
      <c r="A73" s="26" t="n"/>
      <c r="B73" s="26" t="n"/>
      <c r="C73" s="21" t="n"/>
      <c r="D73" s="26" t="n"/>
      <c r="E73" s="21" t="n"/>
      <c r="F73" s="27" t="n"/>
      <c r="G73" s="26" t="n"/>
      <c r="H73" s="26" t="n"/>
      <c r="I73" s="34" t="n"/>
      <c r="J73" s="27" t="n"/>
      <c r="K73" s="33">
        <f>IF(OR(G73="Terminée",G73="Abandonnée"),"",IF(F73="","À renseigner",IF(F73&lt;Paramètres!$B$2,"En retard",IF(F73&lt;=Paramètres!$B$2+7,"Sous 7 jours",""))))</f>
        <v/>
      </c>
      <c r="L73" s="21" t="n"/>
    </row>
    <row r="74">
      <c r="A74" s="26" t="n"/>
      <c r="B74" s="26" t="n"/>
      <c r="C74" s="21" t="n"/>
      <c r="D74" s="26" t="n"/>
      <c r="E74" s="21" t="n"/>
      <c r="F74" s="27" t="n"/>
      <c r="G74" s="26" t="n"/>
      <c r="H74" s="26" t="n"/>
      <c r="I74" s="34" t="n"/>
      <c r="J74" s="27" t="n"/>
      <c r="K74" s="30">
        <f>IF(OR(G74="Terminée",G74="Abandonnée"),"",IF(F74="","À renseigner",IF(F74&lt;Paramètres!$B$2,"En retard",IF(F74&lt;=Paramètres!$B$2+7,"Sous 7 jours",""))))</f>
        <v/>
      </c>
      <c r="L74" s="21" t="n"/>
    </row>
    <row r="75">
      <c r="A75" s="26" t="n"/>
      <c r="B75" s="26" t="n"/>
      <c r="C75" s="21" t="n"/>
      <c r="D75" s="26" t="n"/>
      <c r="E75" s="21" t="n"/>
      <c r="F75" s="27" t="n"/>
      <c r="G75" s="26" t="n"/>
      <c r="H75" s="26" t="n"/>
      <c r="I75" s="34" t="n"/>
      <c r="J75" s="27" t="n"/>
      <c r="K75" s="33">
        <f>IF(OR(G75="Terminée",G75="Abandonnée"),"",IF(F75="","À renseigner",IF(F75&lt;Paramètres!$B$2,"En retard",IF(F75&lt;=Paramètres!$B$2+7,"Sous 7 jours",""))))</f>
        <v/>
      </c>
      <c r="L75" s="21" t="n"/>
    </row>
    <row r="76">
      <c r="A76" s="26" t="n"/>
      <c r="B76" s="26" t="n"/>
      <c r="C76" s="21" t="n"/>
      <c r="D76" s="26" t="n"/>
      <c r="E76" s="21" t="n"/>
      <c r="F76" s="27" t="n"/>
      <c r="G76" s="26" t="n"/>
      <c r="H76" s="26" t="n"/>
      <c r="I76" s="34" t="n"/>
      <c r="J76" s="27" t="n"/>
      <c r="K76" s="30">
        <f>IF(OR(G76="Terminée",G76="Abandonnée"),"",IF(F76="","À renseigner",IF(F76&lt;Paramètres!$B$2,"En retard",IF(F76&lt;=Paramètres!$B$2+7,"Sous 7 jours",""))))</f>
        <v/>
      </c>
      <c r="L76" s="21" t="n"/>
    </row>
    <row r="77">
      <c r="A77" s="26" t="n"/>
      <c r="B77" s="26" t="n"/>
      <c r="C77" s="21" t="n"/>
      <c r="D77" s="26" t="n"/>
      <c r="E77" s="21" t="n"/>
      <c r="F77" s="27" t="n"/>
      <c r="G77" s="26" t="n"/>
      <c r="H77" s="26" t="n"/>
      <c r="I77" s="34" t="n"/>
      <c r="J77" s="27" t="n"/>
      <c r="K77" s="33">
        <f>IF(OR(G77="Terminée",G77="Abandonnée"),"",IF(F77="","À renseigner",IF(F77&lt;Paramètres!$B$2,"En retard",IF(F77&lt;=Paramètres!$B$2+7,"Sous 7 jours",""))))</f>
        <v/>
      </c>
      <c r="L77" s="21" t="n"/>
    </row>
    <row r="78">
      <c r="A78" s="26" t="n"/>
      <c r="B78" s="26" t="n"/>
      <c r="C78" s="21" t="n"/>
      <c r="D78" s="26" t="n"/>
      <c r="E78" s="21" t="n"/>
      <c r="F78" s="27" t="n"/>
      <c r="G78" s="26" t="n"/>
      <c r="H78" s="26" t="n"/>
      <c r="I78" s="34" t="n"/>
      <c r="J78" s="27" t="n"/>
      <c r="K78" s="30">
        <f>IF(OR(G78="Terminée",G78="Abandonnée"),"",IF(F78="","À renseigner",IF(F78&lt;Paramètres!$B$2,"En retard",IF(F78&lt;=Paramètres!$B$2+7,"Sous 7 jours",""))))</f>
        <v/>
      </c>
      <c r="L78" s="21" t="n"/>
    </row>
    <row r="79">
      <c r="A79" s="26" t="n"/>
      <c r="B79" s="26" t="n"/>
      <c r="C79" s="21" t="n"/>
      <c r="D79" s="26" t="n"/>
      <c r="E79" s="21" t="n"/>
      <c r="F79" s="27" t="n"/>
      <c r="G79" s="26" t="n"/>
      <c r="H79" s="26" t="n"/>
      <c r="I79" s="34" t="n"/>
      <c r="J79" s="27" t="n"/>
      <c r="K79" s="33">
        <f>IF(OR(G79="Terminée",G79="Abandonnée"),"",IF(F79="","À renseigner",IF(F79&lt;Paramètres!$B$2,"En retard",IF(F79&lt;=Paramètres!$B$2+7,"Sous 7 jours",""))))</f>
        <v/>
      </c>
      <c r="L79" s="21" t="n"/>
    </row>
    <row r="80">
      <c r="A80" s="26" t="n"/>
      <c r="B80" s="26" t="n"/>
      <c r="C80" s="21" t="n"/>
      <c r="D80" s="26" t="n"/>
      <c r="E80" s="21" t="n"/>
      <c r="F80" s="27" t="n"/>
      <c r="G80" s="26" t="n"/>
      <c r="H80" s="26" t="n"/>
      <c r="I80" s="34" t="n"/>
      <c r="J80" s="27" t="n"/>
      <c r="K80" s="30">
        <f>IF(OR(G80="Terminée",G80="Abandonnée"),"",IF(F80="","À renseigner",IF(F80&lt;Paramètres!$B$2,"En retard",IF(F80&lt;=Paramètres!$B$2+7,"Sous 7 jours",""))))</f>
        <v/>
      </c>
      <c r="L80" s="21" t="n"/>
    </row>
    <row r="81">
      <c r="A81" s="26" t="n"/>
      <c r="B81" s="26" t="n"/>
      <c r="C81" s="21" t="n"/>
      <c r="D81" s="26" t="n"/>
      <c r="E81" s="21" t="n"/>
      <c r="F81" s="27" t="n"/>
      <c r="G81" s="26" t="n"/>
      <c r="H81" s="26" t="n"/>
      <c r="I81" s="34" t="n"/>
      <c r="J81" s="27" t="n"/>
      <c r="K81" s="33">
        <f>IF(OR(G81="Terminée",G81="Abandonnée"),"",IF(F81="","À renseigner",IF(F81&lt;Paramètres!$B$2,"En retard",IF(F81&lt;=Paramètres!$B$2+7,"Sous 7 jours",""))))</f>
        <v/>
      </c>
      <c r="L81" s="21" t="n"/>
    </row>
    <row r="82">
      <c r="A82" s="26" t="n"/>
      <c r="B82" s="26" t="n"/>
      <c r="C82" s="21" t="n"/>
      <c r="D82" s="26" t="n"/>
      <c r="E82" s="21" t="n"/>
      <c r="F82" s="27" t="n"/>
      <c r="G82" s="26" t="n"/>
      <c r="H82" s="26" t="n"/>
      <c r="I82" s="34" t="n"/>
      <c r="J82" s="27" t="n"/>
      <c r="K82" s="30">
        <f>IF(OR(G82="Terminée",G82="Abandonnée"),"",IF(F82="","À renseigner",IF(F82&lt;Paramètres!$B$2,"En retard",IF(F82&lt;=Paramètres!$B$2+7,"Sous 7 jours",""))))</f>
        <v/>
      </c>
      <c r="L82" s="21" t="n"/>
    </row>
    <row r="83">
      <c r="A83" s="26" t="n"/>
      <c r="B83" s="26" t="n"/>
      <c r="C83" s="21" t="n"/>
      <c r="D83" s="26" t="n"/>
      <c r="E83" s="21" t="n"/>
      <c r="F83" s="27" t="n"/>
      <c r="G83" s="26" t="n"/>
      <c r="H83" s="26" t="n"/>
      <c r="I83" s="34" t="n"/>
      <c r="J83" s="27" t="n"/>
      <c r="K83" s="33">
        <f>IF(OR(G83="Terminée",G83="Abandonnée"),"",IF(F83="","À renseigner",IF(F83&lt;Paramètres!$B$2,"En retard",IF(F83&lt;=Paramètres!$B$2+7,"Sous 7 jours",""))))</f>
        <v/>
      </c>
      <c r="L83" s="21" t="n"/>
    </row>
    <row r="84">
      <c r="A84" s="26" t="n"/>
      <c r="B84" s="26" t="n"/>
      <c r="C84" s="21" t="n"/>
      <c r="D84" s="26" t="n"/>
      <c r="E84" s="21" t="n"/>
      <c r="F84" s="27" t="n"/>
      <c r="G84" s="26" t="n"/>
      <c r="H84" s="26" t="n"/>
      <c r="I84" s="34" t="n"/>
      <c r="J84" s="27" t="n"/>
      <c r="K84" s="30">
        <f>IF(OR(G84="Terminée",G84="Abandonnée"),"",IF(F84="","À renseigner",IF(F84&lt;Paramètres!$B$2,"En retard",IF(F84&lt;=Paramètres!$B$2+7,"Sous 7 jours",""))))</f>
        <v/>
      </c>
      <c r="L84" s="21" t="n"/>
    </row>
    <row r="85">
      <c r="A85" s="26" t="n"/>
      <c r="B85" s="26" t="n"/>
      <c r="C85" s="21" t="n"/>
      <c r="D85" s="26" t="n"/>
      <c r="E85" s="21" t="n"/>
      <c r="F85" s="27" t="n"/>
      <c r="G85" s="26" t="n"/>
      <c r="H85" s="26" t="n"/>
      <c r="I85" s="34" t="n"/>
      <c r="J85" s="27" t="n"/>
      <c r="K85" s="33">
        <f>IF(OR(G85="Terminée",G85="Abandonnée"),"",IF(F85="","À renseigner",IF(F85&lt;Paramètres!$B$2,"En retard",IF(F85&lt;=Paramètres!$B$2+7,"Sous 7 jours",""))))</f>
        <v/>
      </c>
      <c r="L85" s="21" t="n"/>
    </row>
    <row r="86">
      <c r="A86" s="26" t="n"/>
      <c r="B86" s="26" t="n"/>
      <c r="C86" s="21" t="n"/>
      <c r="D86" s="26" t="n"/>
      <c r="E86" s="21" t="n"/>
      <c r="F86" s="27" t="n"/>
      <c r="G86" s="26" t="n"/>
      <c r="H86" s="26" t="n"/>
      <c r="I86" s="34" t="n"/>
      <c r="J86" s="27" t="n"/>
      <c r="K86" s="30">
        <f>IF(OR(G86="Terminée",G86="Abandonnée"),"",IF(F86="","À renseigner",IF(F86&lt;Paramètres!$B$2,"En retard",IF(F86&lt;=Paramètres!$B$2+7,"Sous 7 jours",""))))</f>
        <v/>
      </c>
      <c r="L86" s="21" t="n"/>
    </row>
    <row r="87">
      <c r="A87" s="26" t="n"/>
      <c r="B87" s="26" t="n"/>
      <c r="C87" s="21" t="n"/>
      <c r="D87" s="26" t="n"/>
      <c r="E87" s="21" t="n"/>
      <c r="F87" s="27" t="n"/>
      <c r="G87" s="26" t="n"/>
      <c r="H87" s="26" t="n"/>
      <c r="I87" s="34" t="n"/>
      <c r="J87" s="27" t="n"/>
      <c r="K87" s="33">
        <f>IF(OR(G87="Terminée",G87="Abandonnée"),"",IF(F87="","À renseigner",IF(F87&lt;Paramètres!$B$2,"En retard",IF(F87&lt;=Paramètres!$B$2+7,"Sous 7 jours",""))))</f>
        <v/>
      </c>
      <c r="L87" s="21" t="n"/>
    </row>
    <row r="88">
      <c r="A88" s="26" t="n"/>
      <c r="B88" s="26" t="n"/>
      <c r="C88" s="21" t="n"/>
      <c r="D88" s="26" t="n"/>
      <c r="E88" s="21" t="n"/>
      <c r="F88" s="27" t="n"/>
      <c r="G88" s="26" t="n"/>
      <c r="H88" s="26" t="n"/>
      <c r="I88" s="34" t="n"/>
      <c r="J88" s="27" t="n"/>
      <c r="K88" s="30">
        <f>IF(OR(G88="Terminée",G88="Abandonnée"),"",IF(F88="","À renseigner",IF(F88&lt;Paramètres!$B$2,"En retard",IF(F88&lt;=Paramètres!$B$2+7,"Sous 7 jours",""))))</f>
        <v/>
      </c>
      <c r="L88" s="21" t="n"/>
    </row>
    <row r="89">
      <c r="A89" s="26" t="n"/>
      <c r="B89" s="26" t="n"/>
      <c r="C89" s="21" t="n"/>
      <c r="D89" s="26" t="n"/>
      <c r="E89" s="21" t="n"/>
      <c r="F89" s="27" t="n"/>
      <c r="G89" s="26" t="n"/>
      <c r="H89" s="26" t="n"/>
      <c r="I89" s="34" t="n"/>
      <c r="J89" s="27" t="n"/>
      <c r="K89" s="33">
        <f>IF(OR(G89="Terminée",G89="Abandonnée"),"",IF(F89="","À renseigner",IF(F89&lt;Paramètres!$B$2,"En retard",IF(F89&lt;=Paramètres!$B$2+7,"Sous 7 jours",""))))</f>
        <v/>
      </c>
      <c r="L89" s="21" t="n"/>
    </row>
    <row r="90">
      <c r="A90" s="26" t="n"/>
      <c r="B90" s="26" t="n"/>
      <c r="C90" s="21" t="n"/>
      <c r="D90" s="26" t="n"/>
      <c r="E90" s="21" t="n"/>
      <c r="F90" s="27" t="n"/>
      <c r="G90" s="26" t="n"/>
      <c r="H90" s="26" t="n"/>
      <c r="I90" s="34" t="n"/>
      <c r="J90" s="27" t="n"/>
      <c r="K90" s="30">
        <f>IF(OR(G90="Terminée",G90="Abandonnée"),"",IF(F90="","À renseigner",IF(F90&lt;Paramètres!$B$2,"En retard",IF(F90&lt;=Paramètres!$B$2+7,"Sous 7 jours",""))))</f>
        <v/>
      </c>
      <c r="L90" s="21" t="n"/>
    </row>
    <row r="91">
      <c r="A91" s="26" t="n"/>
      <c r="B91" s="26" t="n"/>
      <c r="C91" s="21" t="n"/>
      <c r="D91" s="26" t="n"/>
      <c r="E91" s="21" t="n"/>
      <c r="F91" s="27" t="n"/>
      <c r="G91" s="26" t="n"/>
      <c r="H91" s="26" t="n"/>
      <c r="I91" s="34" t="n"/>
      <c r="J91" s="27" t="n"/>
      <c r="K91" s="33">
        <f>IF(OR(G91="Terminée",G91="Abandonnée"),"",IF(F91="","À renseigner",IF(F91&lt;Paramètres!$B$2,"En retard",IF(F91&lt;=Paramètres!$B$2+7,"Sous 7 jours",""))))</f>
        <v/>
      </c>
      <c r="L91" s="21" t="n"/>
    </row>
    <row r="92">
      <c r="A92" s="26" t="n"/>
      <c r="B92" s="26" t="n"/>
      <c r="C92" s="21" t="n"/>
      <c r="D92" s="26" t="n"/>
      <c r="E92" s="21" t="n"/>
      <c r="F92" s="27" t="n"/>
      <c r="G92" s="26" t="n"/>
      <c r="H92" s="26" t="n"/>
      <c r="I92" s="34" t="n"/>
      <c r="J92" s="27" t="n"/>
      <c r="K92" s="30">
        <f>IF(OR(G92="Terminée",G92="Abandonnée"),"",IF(F92="","À renseigner",IF(F92&lt;Paramètres!$B$2,"En retard",IF(F92&lt;=Paramètres!$B$2+7,"Sous 7 jours",""))))</f>
        <v/>
      </c>
      <c r="L92" s="21" t="n"/>
    </row>
    <row r="93">
      <c r="A93" s="26" t="n"/>
      <c r="B93" s="26" t="n"/>
      <c r="C93" s="21" t="n"/>
      <c r="D93" s="26" t="n"/>
      <c r="E93" s="21" t="n"/>
      <c r="F93" s="27" t="n"/>
      <c r="G93" s="26" t="n"/>
      <c r="H93" s="26" t="n"/>
      <c r="I93" s="34" t="n"/>
      <c r="J93" s="27" t="n"/>
      <c r="K93" s="33">
        <f>IF(OR(G93="Terminée",G93="Abandonnée"),"",IF(F93="","À renseigner",IF(F93&lt;Paramètres!$B$2,"En retard",IF(F93&lt;=Paramètres!$B$2+7,"Sous 7 jours",""))))</f>
        <v/>
      </c>
      <c r="L93" s="21" t="n"/>
    </row>
    <row r="94">
      <c r="A94" s="26" t="n"/>
      <c r="B94" s="26" t="n"/>
      <c r="C94" s="21" t="n"/>
      <c r="D94" s="26" t="n"/>
      <c r="E94" s="21" t="n"/>
      <c r="F94" s="27" t="n"/>
      <c r="G94" s="26" t="n"/>
      <c r="H94" s="26" t="n"/>
      <c r="I94" s="34" t="n"/>
      <c r="J94" s="27" t="n"/>
      <c r="K94" s="30">
        <f>IF(OR(G94="Terminée",G94="Abandonnée"),"",IF(F94="","À renseigner",IF(F94&lt;Paramètres!$B$2,"En retard",IF(F94&lt;=Paramètres!$B$2+7,"Sous 7 jours",""))))</f>
        <v/>
      </c>
      <c r="L94" s="21" t="n"/>
    </row>
    <row r="95">
      <c r="A95" s="26" t="n"/>
      <c r="B95" s="26" t="n"/>
      <c r="C95" s="21" t="n"/>
      <c r="D95" s="26" t="n"/>
      <c r="E95" s="21" t="n"/>
      <c r="F95" s="27" t="n"/>
      <c r="G95" s="26" t="n"/>
      <c r="H95" s="26" t="n"/>
      <c r="I95" s="34" t="n"/>
      <c r="J95" s="27" t="n"/>
      <c r="K95" s="33">
        <f>IF(OR(G95="Terminée",G95="Abandonnée"),"",IF(F95="","À renseigner",IF(F95&lt;Paramètres!$B$2,"En retard",IF(F95&lt;=Paramètres!$B$2+7,"Sous 7 jours",""))))</f>
        <v/>
      </c>
      <c r="L95" s="21" t="n"/>
    </row>
    <row r="96">
      <c r="A96" s="26" t="n"/>
      <c r="B96" s="26" t="n"/>
      <c r="C96" s="21" t="n"/>
      <c r="D96" s="26" t="n"/>
      <c r="E96" s="21" t="n"/>
      <c r="F96" s="27" t="n"/>
      <c r="G96" s="26" t="n"/>
      <c r="H96" s="26" t="n"/>
      <c r="I96" s="34" t="n"/>
      <c r="J96" s="27" t="n"/>
      <c r="K96" s="30">
        <f>IF(OR(G96="Terminée",G96="Abandonnée"),"",IF(F96="","À renseigner",IF(F96&lt;Paramètres!$B$2,"En retard",IF(F96&lt;=Paramètres!$B$2+7,"Sous 7 jours",""))))</f>
        <v/>
      </c>
      <c r="L96" s="21" t="n"/>
    </row>
    <row r="97">
      <c r="A97" s="26" t="n"/>
      <c r="B97" s="26" t="n"/>
      <c r="C97" s="21" t="n"/>
      <c r="D97" s="26" t="n"/>
      <c r="E97" s="21" t="n"/>
      <c r="F97" s="27" t="n"/>
      <c r="G97" s="26" t="n"/>
      <c r="H97" s="26" t="n"/>
      <c r="I97" s="34" t="n"/>
      <c r="J97" s="27" t="n"/>
      <c r="K97" s="33">
        <f>IF(OR(G97="Terminée",G97="Abandonnée"),"",IF(F97="","À renseigner",IF(F97&lt;Paramètres!$B$2,"En retard",IF(F97&lt;=Paramètres!$B$2+7,"Sous 7 jours",""))))</f>
        <v/>
      </c>
      <c r="L97" s="21" t="n"/>
    </row>
    <row r="98">
      <c r="A98" s="26" t="n"/>
      <c r="B98" s="26" t="n"/>
      <c r="C98" s="21" t="n"/>
      <c r="D98" s="26" t="n"/>
      <c r="E98" s="21" t="n"/>
      <c r="F98" s="27" t="n"/>
      <c r="G98" s="26" t="n"/>
      <c r="H98" s="26" t="n"/>
      <c r="I98" s="34" t="n"/>
      <c r="J98" s="27" t="n"/>
      <c r="K98" s="30">
        <f>IF(OR(G98="Terminée",G98="Abandonnée"),"",IF(F98="","À renseigner",IF(F98&lt;Paramètres!$B$2,"En retard",IF(F98&lt;=Paramètres!$B$2+7,"Sous 7 jours",""))))</f>
        <v/>
      </c>
      <c r="L98" s="21" t="n"/>
    </row>
    <row r="99">
      <c r="A99" s="26" t="n"/>
      <c r="B99" s="26" t="n"/>
      <c r="C99" s="21" t="n"/>
      <c r="D99" s="26" t="n"/>
      <c r="E99" s="21" t="n"/>
      <c r="F99" s="27" t="n"/>
      <c r="G99" s="26" t="n"/>
      <c r="H99" s="26" t="n"/>
      <c r="I99" s="34" t="n"/>
      <c r="J99" s="27" t="n"/>
      <c r="K99" s="33">
        <f>IF(OR(G99="Terminée",G99="Abandonnée"),"",IF(F99="","À renseigner",IF(F99&lt;Paramètres!$B$2,"En retard",IF(F99&lt;=Paramètres!$B$2+7,"Sous 7 jours",""))))</f>
        <v/>
      </c>
      <c r="L99" s="21" t="n"/>
    </row>
    <row r="100">
      <c r="A100" s="26" t="n"/>
      <c r="B100" s="26" t="n"/>
      <c r="C100" s="21" t="n"/>
      <c r="D100" s="26" t="n"/>
      <c r="E100" s="21" t="n"/>
      <c r="F100" s="27" t="n"/>
      <c r="G100" s="26" t="n"/>
      <c r="H100" s="26" t="n"/>
      <c r="I100" s="34" t="n"/>
      <c r="J100" s="27" t="n"/>
      <c r="K100" s="30">
        <f>IF(OR(G100="Terminée",G100="Abandonnée"),"",IF(F100="","À renseigner",IF(F100&lt;Paramètres!$B$2,"En retard",IF(F100&lt;=Paramètres!$B$2+7,"Sous 7 jours",""))))</f>
        <v/>
      </c>
      <c r="L100" s="21" t="n"/>
    </row>
    <row r="101">
      <c r="A101" s="26" t="n"/>
      <c r="B101" s="26" t="n"/>
      <c r="C101" s="21" t="n"/>
      <c r="D101" s="26" t="n"/>
      <c r="E101" s="21" t="n"/>
      <c r="F101" s="27" t="n"/>
      <c r="G101" s="26" t="n"/>
      <c r="H101" s="26" t="n"/>
      <c r="I101" s="34" t="n"/>
      <c r="J101" s="27" t="n"/>
      <c r="K101" s="33">
        <f>IF(OR(G101="Terminée",G101="Abandonnée"),"",IF(F101="","À renseigner",IF(F101&lt;Paramètres!$B$2,"En retard",IF(F101&lt;=Paramètres!$B$2+7,"Sous 7 jours",""))))</f>
        <v/>
      </c>
      <c r="L101" s="21" t="n"/>
    </row>
    <row r="102">
      <c r="A102" s="26" t="n"/>
      <c r="B102" s="26" t="n"/>
      <c r="C102" s="21" t="n"/>
      <c r="D102" s="26" t="n"/>
      <c r="E102" s="21" t="n"/>
      <c r="F102" s="27" t="n"/>
      <c r="G102" s="26" t="n"/>
      <c r="H102" s="26" t="n"/>
      <c r="I102" s="34" t="n"/>
      <c r="J102" s="27" t="n"/>
      <c r="K102" s="30">
        <f>IF(OR(G102="Terminée",G102="Abandonnée"),"",IF(F102="","À renseigner",IF(F102&lt;Paramètres!$B$2,"En retard",IF(F102&lt;=Paramètres!$B$2+7,"Sous 7 jours",""))))</f>
        <v/>
      </c>
      <c r="L102" s="21" t="n"/>
    </row>
    <row r="103">
      <c r="A103" s="26" t="n"/>
      <c r="B103" s="26" t="n"/>
      <c r="C103" s="21" t="n"/>
      <c r="D103" s="26" t="n"/>
      <c r="E103" s="21" t="n"/>
      <c r="F103" s="27" t="n"/>
      <c r="G103" s="26" t="n"/>
      <c r="H103" s="26" t="n"/>
      <c r="I103" s="34" t="n"/>
      <c r="J103" s="27" t="n"/>
      <c r="K103" s="33">
        <f>IF(OR(G103="Terminée",G103="Abandonnée"),"",IF(F103="","À renseigner",IF(F103&lt;Paramètres!$B$2,"En retard",IF(F103&lt;=Paramètres!$B$2+7,"Sous 7 jours",""))))</f>
        <v/>
      </c>
      <c r="L103" s="21" t="n"/>
    </row>
    <row r="104">
      <c r="A104" s="26" t="n"/>
      <c r="B104" s="26" t="n"/>
      <c r="C104" s="21" t="n"/>
      <c r="D104" s="26" t="n"/>
      <c r="E104" s="21" t="n"/>
      <c r="F104" s="27" t="n"/>
      <c r="G104" s="26" t="n"/>
      <c r="H104" s="26" t="n"/>
      <c r="I104" s="34" t="n"/>
      <c r="J104" s="27" t="n"/>
      <c r="K104" s="30">
        <f>IF(OR(G104="Terminée",G104="Abandonnée"),"",IF(F104="","À renseigner",IF(F104&lt;Paramètres!$B$2,"En retard",IF(F104&lt;=Paramètres!$B$2+7,"Sous 7 jours",""))))</f>
        <v/>
      </c>
      <c r="L104" s="21" t="n"/>
    </row>
    <row r="105">
      <c r="A105" s="26" t="n"/>
      <c r="B105" s="26" t="n"/>
      <c r="C105" s="21" t="n"/>
      <c r="D105" s="26" t="n"/>
      <c r="E105" s="21" t="n"/>
      <c r="F105" s="27" t="n"/>
      <c r="G105" s="26" t="n"/>
      <c r="H105" s="26" t="n"/>
      <c r="I105" s="34" t="n"/>
      <c r="J105" s="27" t="n"/>
      <c r="K105" s="33">
        <f>IF(OR(G105="Terminée",G105="Abandonnée"),"",IF(F105="","À renseigner",IF(F105&lt;Paramètres!$B$2,"En retard",IF(F105&lt;=Paramètres!$B$2+7,"Sous 7 jours",""))))</f>
        <v/>
      </c>
      <c r="L105" s="21" t="n"/>
    </row>
    <row r="106">
      <c r="A106" s="26" t="n"/>
      <c r="B106" s="26" t="n"/>
      <c r="C106" s="21" t="n"/>
      <c r="D106" s="26" t="n"/>
      <c r="E106" s="21" t="n"/>
      <c r="F106" s="27" t="n"/>
      <c r="G106" s="26" t="n"/>
      <c r="H106" s="26" t="n"/>
      <c r="I106" s="34" t="n"/>
      <c r="J106" s="27" t="n"/>
      <c r="K106" s="30">
        <f>IF(OR(G106="Terminée",G106="Abandonnée"),"",IF(F106="","À renseigner",IF(F106&lt;Paramètres!$B$2,"En retard",IF(F106&lt;=Paramètres!$B$2+7,"Sous 7 jours",""))))</f>
        <v/>
      </c>
      <c r="L106" s="21" t="n"/>
    </row>
    <row r="107">
      <c r="A107" s="26" t="n"/>
      <c r="B107" s="26" t="n"/>
      <c r="C107" s="21" t="n"/>
      <c r="D107" s="26" t="n"/>
      <c r="E107" s="21" t="n"/>
      <c r="F107" s="27" t="n"/>
      <c r="G107" s="26" t="n"/>
      <c r="H107" s="26" t="n"/>
      <c r="I107" s="34" t="n"/>
      <c r="J107" s="27" t="n"/>
      <c r="K107" s="33">
        <f>IF(OR(G107="Terminée",G107="Abandonnée"),"",IF(F107="","À renseigner",IF(F107&lt;Paramètres!$B$2,"En retard",IF(F107&lt;=Paramètres!$B$2+7,"Sous 7 jours",""))))</f>
        <v/>
      </c>
      <c r="L107" s="21" t="n"/>
    </row>
    <row r="108">
      <c r="A108" s="26" t="n"/>
      <c r="B108" s="26" t="n"/>
      <c r="C108" s="21" t="n"/>
      <c r="D108" s="26" t="n"/>
      <c r="E108" s="21" t="n"/>
      <c r="F108" s="27" t="n"/>
      <c r="G108" s="26" t="n"/>
      <c r="H108" s="26" t="n"/>
      <c r="I108" s="34" t="n"/>
      <c r="J108" s="27" t="n"/>
      <c r="K108" s="30">
        <f>IF(OR(G108="Terminée",G108="Abandonnée"),"",IF(F108="","À renseigner",IF(F108&lt;Paramètres!$B$2,"En retard",IF(F108&lt;=Paramètres!$B$2+7,"Sous 7 jours",""))))</f>
        <v/>
      </c>
      <c r="L108" s="21" t="n"/>
    </row>
    <row r="109">
      <c r="A109" s="26" t="n"/>
      <c r="B109" s="26" t="n"/>
      <c r="C109" s="21" t="n"/>
      <c r="D109" s="26" t="n"/>
      <c r="E109" s="21" t="n"/>
      <c r="F109" s="27" t="n"/>
      <c r="G109" s="26" t="n"/>
      <c r="H109" s="26" t="n"/>
      <c r="I109" s="34" t="n"/>
      <c r="J109" s="27" t="n"/>
      <c r="K109" s="33">
        <f>IF(OR(G109="Terminée",G109="Abandonnée"),"",IF(F109="","À renseigner",IF(F109&lt;Paramètres!$B$2,"En retard",IF(F109&lt;=Paramètres!$B$2+7,"Sous 7 jours",""))))</f>
        <v/>
      </c>
      <c r="L109" s="21" t="n"/>
    </row>
    <row r="110">
      <c r="A110" s="26" t="n"/>
      <c r="B110" s="26" t="n"/>
      <c r="C110" s="21" t="n"/>
      <c r="D110" s="26" t="n"/>
      <c r="E110" s="21" t="n"/>
      <c r="F110" s="27" t="n"/>
      <c r="G110" s="26" t="n"/>
      <c r="H110" s="26" t="n"/>
      <c r="I110" s="34" t="n"/>
      <c r="J110" s="27" t="n"/>
      <c r="K110" s="30">
        <f>IF(OR(G110="Terminée",G110="Abandonnée"),"",IF(F110="","À renseigner",IF(F110&lt;Paramètres!$B$2,"En retard",IF(F110&lt;=Paramètres!$B$2+7,"Sous 7 jours",""))))</f>
        <v/>
      </c>
      <c r="L110" s="21" t="n"/>
    </row>
    <row r="111">
      <c r="A111" s="26" t="n"/>
      <c r="B111" s="26" t="n"/>
      <c r="C111" s="21" t="n"/>
      <c r="D111" s="26" t="n"/>
      <c r="E111" s="21" t="n"/>
      <c r="F111" s="27" t="n"/>
      <c r="G111" s="26" t="n"/>
      <c r="H111" s="26" t="n"/>
      <c r="I111" s="34" t="n"/>
      <c r="J111" s="27" t="n"/>
      <c r="K111" s="33">
        <f>IF(OR(G111="Terminée",G111="Abandonnée"),"",IF(F111="","À renseigner",IF(F111&lt;Paramètres!$B$2,"En retard",IF(F111&lt;=Paramètres!$B$2+7,"Sous 7 jours",""))))</f>
        <v/>
      </c>
      <c r="L111" s="21" t="n"/>
    </row>
    <row r="112">
      <c r="A112" s="26" t="n"/>
      <c r="B112" s="26" t="n"/>
      <c r="C112" s="21" t="n"/>
      <c r="D112" s="26" t="n"/>
      <c r="E112" s="21" t="n"/>
      <c r="F112" s="27" t="n"/>
      <c r="G112" s="26" t="n"/>
      <c r="H112" s="26" t="n"/>
      <c r="I112" s="34" t="n"/>
      <c r="J112" s="27" t="n"/>
      <c r="K112" s="30">
        <f>IF(OR(G112="Terminée",G112="Abandonnée"),"",IF(F112="","À renseigner",IF(F112&lt;Paramètres!$B$2,"En retard",IF(F112&lt;=Paramètres!$B$2+7,"Sous 7 jours",""))))</f>
        <v/>
      </c>
      <c r="L112" s="21" t="n"/>
    </row>
    <row r="113">
      <c r="A113" s="26" t="n"/>
      <c r="B113" s="26" t="n"/>
      <c r="C113" s="21" t="n"/>
      <c r="D113" s="26" t="n"/>
      <c r="E113" s="21" t="n"/>
      <c r="F113" s="27" t="n"/>
      <c r="G113" s="26" t="n"/>
      <c r="H113" s="26" t="n"/>
      <c r="I113" s="34" t="n"/>
      <c r="J113" s="27" t="n"/>
      <c r="K113" s="33">
        <f>IF(OR(G113="Terminée",G113="Abandonnée"),"",IF(F113="","À renseigner",IF(F113&lt;Paramètres!$B$2,"En retard",IF(F113&lt;=Paramètres!$B$2+7,"Sous 7 jours",""))))</f>
        <v/>
      </c>
      <c r="L113" s="21" t="n"/>
    </row>
    <row r="114">
      <c r="A114" s="26" t="n"/>
      <c r="B114" s="26" t="n"/>
      <c r="C114" s="21" t="n"/>
      <c r="D114" s="26" t="n"/>
      <c r="E114" s="21" t="n"/>
      <c r="F114" s="27" t="n"/>
      <c r="G114" s="26" t="n"/>
      <c r="H114" s="26" t="n"/>
      <c r="I114" s="34" t="n"/>
      <c r="J114" s="27" t="n"/>
      <c r="K114" s="30">
        <f>IF(OR(G114="Terminée",G114="Abandonnée"),"",IF(F114="","À renseigner",IF(F114&lt;Paramètres!$B$2,"En retard",IF(F114&lt;=Paramètres!$B$2+7,"Sous 7 jours",""))))</f>
        <v/>
      </c>
      <c r="L114" s="21" t="n"/>
    </row>
    <row r="115">
      <c r="A115" s="26" t="n"/>
      <c r="B115" s="26" t="n"/>
      <c r="C115" s="21" t="n"/>
      <c r="D115" s="26" t="n"/>
      <c r="E115" s="21" t="n"/>
      <c r="F115" s="27" t="n"/>
      <c r="G115" s="26" t="n"/>
      <c r="H115" s="26" t="n"/>
      <c r="I115" s="34" t="n"/>
      <c r="J115" s="27" t="n"/>
      <c r="K115" s="33">
        <f>IF(OR(G115="Terminée",G115="Abandonnée"),"",IF(F115="","À renseigner",IF(F115&lt;Paramètres!$B$2,"En retard",IF(F115&lt;=Paramètres!$B$2+7,"Sous 7 jours",""))))</f>
        <v/>
      </c>
      <c r="L115" s="21" t="n"/>
    </row>
    <row r="116">
      <c r="A116" s="26" t="n"/>
      <c r="B116" s="26" t="n"/>
      <c r="C116" s="21" t="n"/>
      <c r="D116" s="26" t="n"/>
      <c r="E116" s="21" t="n"/>
      <c r="F116" s="27" t="n"/>
      <c r="G116" s="26" t="n"/>
      <c r="H116" s="26" t="n"/>
      <c r="I116" s="34" t="n"/>
      <c r="J116" s="27" t="n"/>
      <c r="K116" s="30">
        <f>IF(OR(G116="Terminée",G116="Abandonnée"),"",IF(F116="","À renseigner",IF(F116&lt;Paramètres!$B$2,"En retard",IF(F116&lt;=Paramètres!$B$2+7,"Sous 7 jours",""))))</f>
        <v/>
      </c>
      <c r="L116" s="21" t="n"/>
    </row>
    <row r="117">
      <c r="A117" s="26" t="n"/>
      <c r="B117" s="26" t="n"/>
      <c r="C117" s="21" t="n"/>
      <c r="D117" s="26" t="n"/>
      <c r="E117" s="21" t="n"/>
      <c r="F117" s="27" t="n"/>
      <c r="G117" s="26" t="n"/>
      <c r="H117" s="26" t="n"/>
      <c r="I117" s="34" t="n"/>
      <c r="J117" s="27" t="n"/>
      <c r="K117" s="33">
        <f>IF(OR(G117="Terminée",G117="Abandonnée"),"",IF(F117="","À renseigner",IF(F117&lt;Paramètres!$B$2,"En retard",IF(F117&lt;=Paramètres!$B$2+7,"Sous 7 jours",""))))</f>
        <v/>
      </c>
      <c r="L117" s="21" t="n"/>
    </row>
    <row r="118">
      <c r="A118" s="26" t="n"/>
      <c r="B118" s="26" t="n"/>
      <c r="C118" s="21" t="n"/>
      <c r="D118" s="26" t="n"/>
      <c r="E118" s="21" t="n"/>
      <c r="F118" s="27" t="n"/>
      <c r="G118" s="26" t="n"/>
      <c r="H118" s="26" t="n"/>
      <c r="I118" s="34" t="n"/>
      <c r="J118" s="27" t="n"/>
      <c r="K118" s="30">
        <f>IF(OR(G118="Terminée",G118="Abandonnée"),"",IF(F118="","À renseigner",IF(F118&lt;Paramètres!$B$2,"En retard",IF(F118&lt;=Paramètres!$B$2+7,"Sous 7 jours",""))))</f>
        <v/>
      </c>
      <c r="L118" s="21" t="n"/>
    </row>
    <row r="119">
      <c r="A119" s="26" t="n"/>
      <c r="B119" s="26" t="n"/>
      <c r="C119" s="21" t="n"/>
      <c r="D119" s="26" t="n"/>
      <c r="E119" s="21" t="n"/>
      <c r="F119" s="27" t="n"/>
      <c r="G119" s="26" t="n"/>
      <c r="H119" s="26" t="n"/>
      <c r="I119" s="34" t="n"/>
      <c r="J119" s="27" t="n"/>
      <c r="K119" s="33">
        <f>IF(OR(G119="Terminée",G119="Abandonnée"),"",IF(F119="","À renseigner",IF(F119&lt;Paramètres!$B$2,"En retard",IF(F119&lt;=Paramètres!$B$2+7,"Sous 7 jours",""))))</f>
        <v/>
      </c>
      <c r="L119" s="21" t="n"/>
    </row>
    <row r="120">
      <c r="A120" s="26" t="n"/>
      <c r="B120" s="26" t="n"/>
      <c r="C120" s="21" t="n"/>
      <c r="D120" s="26" t="n"/>
      <c r="E120" s="21" t="n"/>
      <c r="F120" s="27" t="n"/>
      <c r="G120" s="26" t="n"/>
      <c r="H120" s="26" t="n"/>
      <c r="I120" s="34" t="n"/>
      <c r="J120" s="27" t="n"/>
      <c r="K120" s="30">
        <f>IF(OR(G120="Terminée",G120="Abandonnée"),"",IF(F120="","À renseigner",IF(F120&lt;Paramètres!$B$2,"En retard",IF(F120&lt;=Paramètres!$B$2+7,"Sous 7 jours",""))))</f>
        <v/>
      </c>
      <c r="L120" s="21" t="n"/>
    </row>
    <row r="121">
      <c r="A121" s="26" t="n"/>
      <c r="B121" s="26" t="n"/>
      <c r="C121" s="21" t="n"/>
      <c r="D121" s="26" t="n"/>
      <c r="E121" s="21" t="n"/>
      <c r="F121" s="27" t="n"/>
      <c r="G121" s="26" t="n"/>
      <c r="H121" s="26" t="n"/>
      <c r="I121" s="34" t="n"/>
      <c r="J121" s="27" t="n"/>
      <c r="K121" s="33">
        <f>IF(OR(G121="Terminée",G121="Abandonnée"),"",IF(F121="","À renseigner",IF(F121&lt;Paramètres!$B$2,"En retard",IF(F121&lt;=Paramètres!$B$2+7,"Sous 7 jours",""))))</f>
        <v/>
      </c>
      <c r="L121" s="21" t="n"/>
    </row>
    <row r="122">
      <c r="A122" s="26" t="n"/>
      <c r="B122" s="26" t="n"/>
      <c r="C122" s="21" t="n"/>
      <c r="D122" s="26" t="n"/>
      <c r="E122" s="21" t="n"/>
      <c r="F122" s="27" t="n"/>
      <c r="G122" s="26" t="n"/>
      <c r="H122" s="26" t="n"/>
      <c r="I122" s="34" t="n"/>
      <c r="J122" s="27" t="n"/>
      <c r="K122" s="30">
        <f>IF(OR(G122="Terminée",G122="Abandonnée"),"",IF(F122="","À renseigner",IF(F122&lt;Paramètres!$B$2,"En retard",IF(F122&lt;=Paramètres!$B$2+7,"Sous 7 jours",""))))</f>
        <v/>
      </c>
      <c r="L122" s="21" t="n"/>
    </row>
    <row r="123">
      <c r="A123" s="26" t="n"/>
      <c r="B123" s="26" t="n"/>
      <c r="C123" s="21" t="n"/>
      <c r="D123" s="26" t="n"/>
      <c r="E123" s="21" t="n"/>
      <c r="F123" s="27" t="n"/>
      <c r="G123" s="26" t="n"/>
      <c r="H123" s="26" t="n"/>
      <c r="I123" s="34" t="n"/>
      <c r="J123" s="27" t="n"/>
      <c r="K123" s="33">
        <f>IF(OR(G123="Terminée",G123="Abandonnée"),"",IF(F123="","À renseigner",IF(F123&lt;Paramètres!$B$2,"En retard",IF(F123&lt;=Paramètres!$B$2+7,"Sous 7 jours",""))))</f>
        <v/>
      </c>
      <c r="L123" s="21" t="n"/>
    </row>
    <row r="124">
      <c r="A124" s="26" t="n"/>
      <c r="B124" s="26" t="n"/>
      <c r="C124" s="21" t="n"/>
      <c r="D124" s="26" t="n"/>
      <c r="E124" s="21" t="n"/>
      <c r="F124" s="27" t="n"/>
      <c r="G124" s="26" t="n"/>
      <c r="H124" s="26" t="n"/>
      <c r="I124" s="34" t="n"/>
      <c r="J124" s="27" t="n"/>
      <c r="K124" s="30">
        <f>IF(OR(G124="Terminée",G124="Abandonnée"),"",IF(F124="","À renseigner",IF(F124&lt;Paramètres!$B$2,"En retard",IF(F124&lt;=Paramètres!$B$2+7,"Sous 7 jours",""))))</f>
        <v/>
      </c>
      <c r="L124" s="21" t="n"/>
    </row>
    <row r="125">
      <c r="A125" s="26" t="n"/>
      <c r="B125" s="26" t="n"/>
      <c r="C125" s="21" t="n"/>
      <c r="D125" s="26" t="n"/>
      <c r="E125" s="21" t="n"/>
      <c r="F125" s="27" t="n"/>
      <c r="G125" s="26" t="n"/>
      <c r="H125" s="26" t="n"/>
      <c r="I125" s="34" t="n"/>
      <c r="J125" s="27" t="n"/>
      <c r="K125" s="33">
        <f>IF(OR(G125="Terminée",G125="Abandonnée"),"",IF(F125="","À renseigner",IF(F125&lt;Paramètres!$B$2,"En retard",IF(F125&lt;=Paramètres!$B$2+7,"Sous 7 jours",""))))</f>
        <v/>
      </c>
      <c r="L125" s="21" t="n"/>
    </row>
    <row r="126">
      <c r="A126" s="26" t="n"/>
      <c r="B126" s="26" t="n"/>
      <c r="C126" s="21" t="n"/>
      <c r="D126" s="26" t="n"/>
      <c r="E126" s="21" t="n"/>
      <c r="F126" s="27" t="n"/>
      <c r="G126" s="26" t="n"/>
      <c r="H126" s="26" t="n"/>
      <c r="I126" s="34" t="n"/>
      <c r="J126" s="27" t="n"/>
      <c r="K126" s="30">
        <f>IF(OR(G126="Terminée",G126="Abandonnée"),"",IF(F126="","À renseigner",IF(F126&lt;Paramètres!$B$2,"En retard",IF(F126&lt;=Paramètres!$B$2+7,"Sous 7 jours",""))))</f>
        <v/>
      </c>
      <c r="L126" s="21" t="n"/>
    </row>
    <row r="127">
      <c r="A127" s="26" t="n"/>
      <c r="B127" s="26" t="n"/>
      <c r="C127" s="21" t="n"/>
      <c r="D127" s="26" t="n"/>
      <c r="E127" s="21" t="n"/>
      <c r="F127" s="27" t="n"/>
      <c r="G127" s="26" t="n"/>
      <c r="H127" s="26" t="n"/>
      <c r="I127" s="34" t="n"/>
      <c r="J127" s="27" t="n"/>
      <c r="K127" s="33">
        <f>IF(OR(G127="Terminée",G127="Abandonnée"),"",IF(F127="","À renseigner",IF(F127&lt;Paramètres!$B$2,"En retard",IF(F127&lt;=Paramètres!$B$2+7,"Sous 7 jours",""))))</f>
        <v/>
      </c>
      <c r="L127" s="21" t="n"/>
    </row>
    <row r="128">
      <c r="A128" s="26" t="n"/>
      <c r="B128" s="26" t="n"/>
      <c r="C128" s="21" t="n"/>
      <c r="D128" s="26" t="n"/>
      <c r="E128" s="21" t="n"/>
      <c r="F128" s="27" t="n"/>
      <c r="G128" s="26" t="n"/>
      <c r="H128" s="26" t="n"/>
      <c r="I128" s="34" t="n"/>
      <c r="J128" s="27" t="n"/>
      <c r="K128" s="30">
        <f>IF(OR(G128="Terminée",G128="Abandonnée"),"",IF(F128="","À renseigner",IF(F128&lt;Paramètres!$B$2,"En retard",IF(F128&lt;=Paramètres!$B$2+7,"Sous 7 jours",""))))</f>
        <v/>
      </c>
      <c r="L128" s="21" t="n"/>
    </row>
    <row r="129">
      <c r="A129" s="26" t="n"/>
      <c r="B129" s="26" t="n"/>
      <c r="C129" s="21" t="n"/>
      <c r="D129" s="26" t="n"/>
      <c r="E129" s="21" t="n"/>
      <c r="F129" s="27" t="n"/>
      <c r="G129" s="26" t="n"/>
      <c r="H129" s="26" t="n"/>
      <c r="I129" s="34" t="n"/>
      <c r="J129" s="27" t="n"/>
      <c r="K129" s="33">
        <f>IF(OR(G129="Terminée",G129="Abandonnée"),"",IF(F129="","À renseigner",IF(F129&lt;Paramètres!$B$2,"En retard",IF(F129&lt;=Paramètres!$B$2+7,"Sous 7 jours",""))))</f>
        <v/>
      </c>
      <c r="L129" s="21" t="n"/>
    </row>
    <row r="130">
      <c r="A130" s="26" t="n"/>
      <c r="B130" s="26" t="n"/>
      <c r="C130" s="21" t="n"/>
      <c r="D130" s="26" t="n"/>
      <c r="E130" s="21" t="n"/>
      <c r="F130" s="27" t="n"/>
      <c r="G130" s="26" t="n"/>
      <c r="H130" s="26" t="n"/>
      <c r="I130" s="34" t="n"/>
      <c r="J130" s="27" t="n"/>
      <c r="K130" s="30">
        <f>IF(OR(G130="Terminée",G130="Abandonnée"),"",IF(F130="","À renseigner",IF(F130&lt;Paramètres!$B$2,"En retard",IF(F130&lt;=Paramètres!$B$2+7,"Sous 7 jours",""))))</f>
        <v/>
      </c>
      <c r="L130" s="21" t="n"/>
    </row>
    <row r="131">
      <c r="A131" s="26" t="n"/>
      <c r="B131" s="26" t="n"/>
      <c r="C131" s="21" t="n"/>
      <c r="D131" s="26" t="n"/>
      <c r="E131" s="21" t="n"/>
      <c r="F131" s="27" t="n"/>
      <c r="G131" s="26" t="n"/>
      <c r="H131" s="26" t="n"/>
      <c r="I131" s="34" t="n"/>
      <c r="J131" s="27" t="n"/>
      <c r="K131" s="33">
        <f>IF(OR(G131="Terminée",G131="Abandonnée"),"",IF(F131="","À renseigner",IF(F131&lt;Paramètres!$B$2,"En retard",IF(F131&lt;=Paramètres!$B$2+7,"Sous 7 jours",""))))</f>
        <v/>
      </c>
      <c r="L131" s="21" t="n"/>
    </row>
    <row r="132">
      <c r="A132" s="26" t="n"/>
      <c r="B132" s="26" t="n"/>
      <c r="C132" s="21" t="n"/>
      <c r="D132" s="26" t="n"/>
      <c r="E132" s="21" t="n"/>
      <c r="F132" s="27" t="n"/>
      <c r="G132" s="26" t="n"/>
      <c r="H132" s="26" t="n"/>
      <c r="I132" s="34" t="n"/>
      <c r="J132" s="27" t="n"/>
      <c r="K132" s="30">
        <f>IF(OR(G132="Terminée",G132="Abandonnée"),"",IF(F132="","À renseigner",IF(F132&lt;Paramètres!$B$2,"En retard",IF(F132&lt;=Paramètres!$B$2+7,"Sous 7 jours",""))))</f>
        <v/>
      </c>
      <c r="L132" s="21" t="n"/>
    </row>
    <row r="133">
      <c r="A133" s="26" t="n"/>
      <c r="B133" s="26" t="n"/>
      <c r="C133" s="21" t="n"/>
      <c r="D133" s="26" t="n"/>
      <c r="E133" s="21" t="n"/>
      <c r="F133" s="27" t="n"/>
      <c r="G133" s="26" t="n"/>
      <c r="H133" s="26" t="n"/>
      <c r="I133" s="34" t="n"/>
      <c r="J133" s="27" t="n"/>
      <c r="K133" s="33">
        <f>IF(OR(G133="Terminée",G133="Abandonnée"),"",IF(F133="","À renseigner",IF(F133&lt;Paramètres!$B$2,"En retard",IF(F133&lt;=Paramètres!$B$2+7,"Sous 7 jours",""))))</f>
        <v/>
      </c>
      <c r="L133" s="21" t="n"/>
    </row>
    <row r="134">
      <c r="A134" s="26" t="n"/>
      <c r="B134" s="26" t="n"/>
      <c r="C134" s="21" t="n"/>
      <c r="D134" s="26" t="n"/>
      <c r="E134" s="21" t="n"/>
      <c r="F134" s="27" t="n"/>
      <c r="G134" s="26" t="n"/>
      <c r="H134" s="26" t="n"/>
      <c r="I134" s="34" t="n"/>
      <c r="J134" s="27" t="n"/>
      <c r="K134" s="30">
        <f>IF(OR(G134="Terminée",G134="Abandonnée"),"",IF(F134="","À renseigner",IF(F134&lt;Paramètres!$B$2,"En retard",IF(F134&lt;=Paramètres!$B$2+7,"Sous 7 jours",""))))</f>
        <v/>
      </c>
      <c r="L134" s="21" t="n"/>
    </row>
    <row r="135">
      <c r="A135" s="26" t="n"/>
      <c r="B135" s="26" t="n"/>
      <c r="C135" s="21" t="n"/>
      <c r="D135" s="26" t="n"/>
      <c r="E135" s="21" t="n"/>
      <c r="F135" s="27" t="n"/>
      <c r="G135" s="26" t="n"/>
      <c r="H135" s="26" t="n"/>
      <c r="I135" s="34" t="n"/>
      <c r="J135" s="27" t="n"/>
      <c r="K135" s="33">
        <f>IF(OR(G135="Terminée",G135="Abandonnée"),"",IF(F135="","À renseigner",IF(F135&lt;Paramètres!$B$2,"En retard",IF(F135&lt;=Paramètres!$B$2+7,"Sous 7 jours",""))))</f>
        <v/>
      </c>
      <c r="L135" s="21" t="n"/>
    </row>
    <row r="136">
      <c r="A136" s="26" t="n"/>
      <c r="B136" s="26" t="n"/>
      <c r="C136" s="21" t="n"/>
      <c r="D136" s="26" t="n"/>
      <c r="E136" s="21" t="n"/>
      <c r="F136" s="27" t="n"/>
      <c r="G136" s="26" t="n"/>
      <c r="H136" s="26" t="n"/>
      <c r="I136" s="34" t="n"/>
      <c r="J136" s="27" t="n"/>
      <c r="K136" s="30">
        <f>IF(OR(G136="Terminée",G136="Abandonnée"),"",IF(F136="","À renseigner",IF(F136&lt;Paramètres!$B$2,"En retard",IF(F136&lt;=Paramètres!$B$2+7,"Sous 7 jours",""))))</f>
        <v/>
      </c>
      <c r="L136" s="21" t="n"/>
    </row>
    <row r="137">
      <c r="A137" s="26" t="n"/>
      <c r="B137" s="26" t="n"/>
      <c r="C137" s="21" t="n"/>
      <c r="D137" s="26" t="n"/>
      <c r="E137" s="21" t="n"/>
      <c r="F137" s="27" t="n"/>
      <c r="G137" s="26" t="n"/>
      <c r="H137" s="26" t="n"/>
      <c r="I137" s="34" t="n"/>
      <c r="J137" s="27" t="n"/>
      <c r="K137" s="33">
        <f>IF(OR(G137="Terminée",G137="Abandonnée"),"",IF(F137="","À renseigner",IF(F137&lt;Paramètres!$B$2,"En retard",IF(F137&lt;=Paramètres!$B$2+7,"Sous 7 jours",""))))</f>
        <v/>
      </c>
      <c r="L137" s="21" t="n"/>
    </row>
    <row r="138">
      <c r="A138" s="26" t="n"/>
      <c r="B138" s="26" t="n"/>
      <c r="C138" s="21" t="n"/>
      <c r="D138" s="26" t="n"/>
      <c r="E138" s="21" t="n"/>
      <c r="F138" s="27" t="n"/>
      <c r="G138" s="26" t="n"/>
      <c r="H138" s="26" t="n"/>
      <c r="I138" s="34" t="n"/>
      <c r="J138" s="27" t="n"/>
      <c r="K138" s="30">
        <f>IF(OR(G138="Terminée",G138="Abandonnée"),"",IF(F138="","À renseigner",IF(F138&lt;Paramètres!$B$2,"En retard",IF(F138&lt;=Paramètres!$B$2+7,"Sous 7 jours",""))))</f>
        <v/>
      </c>
      <c r="L138" s="21" t="n"/>
    </row>
    <row r="139">
      <c r="A139" s="26" t="n"/>
      <c r="B139" s="26" t="n"/>
      <c r="C139" s="21" t="n"/>
      <c r="D139" s="26" t="n"/>
      <c r="E139" s="21" t="n"/>
      <c r="F139" s="27" t="n"/>
      <c r="G139" s="26" t="n"/>
      <c r="H139" s="26" t="n"/>
      <c r="I139" s="34" t="n"/>
      <c r="J139" s="27" t="n"/>
      <c r="K139" s="33">
        <f>IF(OR(G139="Terminée",G139="Abandonnée"),"",IF(F139="","À renseigner",IF(F139&lt;Paramètres!$B$2,"En retard",IF(F139&lt;=Paramètres!$B$2+7,"Sous 7 jours",""))))</f>
        <v/>
      </c>
      <c r="L139" s="21" t="n"/>
    </row>
    <row r="140">
      <c r="A140" s="26" t="n"/>
      <c r="B140" s="26" t="n"/>
      <c r="C140" s="21" t="n"/>
      <c r="D140" s="26" t="n"/>
      <c r="E140" s="21" t="n"/>
      <c r="F140" s="27" t="n"/>
      <c r="G140" s="26" t="n"/>
      <c r="H140" s="26" t="n"/>
      <c r="I140" s="34" t="n"/>
      <c r="J140" s="27" t="n"/>
      <c r="K140" s="30">
        <f>IF(OR(G140="Terminée",G140="Abandonnée"),"",IF(F140="","À renseigner",IF(F140&lt;Paramètres!$B$2,"En retard",IF(F140&lt;=Paramètres!$B$2+7,"Sous 7 jours",""))))</f>
        <v/>
      </c>
      <c r="L140" s="21" t="n"/>
    </row>
    <row r="141">
      <c r="A141" s="26" t="n"/>
      <c r="B141" s="26" t="n"/>
      <c r="C141" s="21" t="n"/>
      <c r="D141" s="26" t="n"/>
      <c r="E141" s="21" t="n"/>
      <c r="F141" s="27" t="n"/>
      <c r="G141" s="26" t="n"/>
      <c r="H141" s="26" t="n"/>
      <c r="I141" s="34" t="n"/>
      <c r="J141" s="27" t="n"/>
      <c r="K141" s="33">
        <f>IF(OR(G141="Terminée",G141="Abandonnée"),"",IF(F141="","À renseigner",IF(F141&lt;Paramètres!$B$2,"En retard",IF(F141&lt;=Paramètres!$B$2+7,"Sous 7 jours",""))))</f>
        <v/>
      </c>
      <c r="L141" s="21" t="n"/>
    </row>
    <row r="142">
      <c r="A142" s="26" t="n"/>
      <c r="B142" s="26" t="n"/>
      <c r="C142" s="21" t="n"/>
      <c r="D142" s="26" t="n"/>
      <c r="E142" s="21" t="n"/>
      <c r="F142" s="27" t="n"/>
      <c r="G142" s="26" t="n"/>
      <c r="H142" s="26" t="n"/>
      <c r="I142" s="34" t="n"/>
      <c r="J142" s="27" t="n"/>
      <c r="K142" s="30">
        <f>IF(OR(G142="Terminée",G142="Abandonnée"),"",IF(F142="","À renseigner",IF(F142&lt;Paramètres!$B$2,"En retard",IF(F142&lt;=Paramètres!$B$2+7,"Sous 7 jours",""))))</f>
        <v/>
      </c>
      <c r="L142" s="21" t="n"/>
    </row>
    <row r="143">
      <c r="A143" s="26" t="n"/>
      <c r="B143" s="26" t="n"/>
      <c r="C143" s="21" t="n"/>
      <c r="D143" s="26" t="n"/>
      <c r="E143" s="21" t="n"/>
      <c r="F143" s="27" t="n"/>
      <c r="G143" s="26" t="n"/>
      <c r="H143" s="26" t="n"/>
      <c r="I143" s="34" t="n"/>
      <c r="J143" s="27" t="n"/>
      <c r="K143" s="33">
        <f>IF(OR(G143="Terminée",G143="Abandonnée"),"",IF(F143="","À renseigner",IF(F143&lt;Paramètres!$B$2,"En retard",IF(F143&lt;=Paramètres!$B$2+7,"Sous 7 jours",""))))</f>
        <v/>
      </c>
      <c r="L143" s="21" t="n"/>
    </row>
    <row r="144">
      <c r="A144" s="26" t="n"/>
      <c r="B144" s="26" t="n"/>
      <c r="C144" s="21" t="n"/>
      <c r="D144" s="26" t="n"/>
      <c r="E144" s="21" t="n"/>
      <c r="F144" s="27" t="n"/>
      <c r="G144" s="26" t="n"/>
      <c r="H144" s="26" t="n"/>
      <c r="I144" s="34" t="n"/>
      <c r="J144" s="27" t="n"/>
      <c r="K144" s="30">
        <f>IF(OR(G144="Terminée",G144="Abandonnée"),"",IF(F144="","À renseigner",IF(F144&lt;Paramètres!$B$2,"En retard",IF(F144&lt;=Paramètres!$B$2+7,"Sous 7 jours",""))))</f>
        <v/>
      </c>
      <c r="L144" s="21" t="n"/>
    </row>
    <row r="145">
      <c r="A145" s="26" t="n"/>
      <c r="B145" s="26" t="n"/>
      <c r="C145" s="21" t="n"/>
      <c r="D145" s="26" t="n"/>
      <c r="E145" s="21" t="n"/>
      <c r="F145" s="27" t="n"/>
      <c r="G145" s="26" t="n"/>
      <c r="H145" s="26" t="n"/>
      <c r="I145" s="34" t="n"/>
      <c r="J145" s="27" t="n"/>
      <c r="K145" s="33">
        <f>IF(OR(G145="Terminée",G145="Abandonnée"),"",IF(F145="","À renseigner",IF(F145&lt;Paramètres!$B$2,"En retard",IF(F145&lt;=Paramètres!$B$2+7,"Sous 7 jours",""))))</f>
        <v/>
      </c>
      <c r="L145" s="21" t="n"/>
    </row>
    <row r="146">
      <c r="A146" s="26" t="n"/>
      <c r="B146" s="26" t="n"/>
      <c r="C146" s="21" t="n"/>
      <c r="D146" s="26" t="n"/>
      <c r="E146" s="21" t="n"/>
      <c r="F146" s="27" t="n"/>
      <c r="G146" s="26" t="n"/>
      <c r="H146" s="26" t="n"/>
      <c r="I146" s="34" t="n"/>
      <c r="J146" s="27" t="n"/>
      <c r="K146" s="30">
        <f>IF(OR(G146="Terminée",G146="Abandonnée"),"",IF(F146="","À renseigner",IF(F146&lt;Paramètres!$B$2,"En retard",IF(F146&lt;=Paramètres!$B$2+7,"Sous 7 jours",""))))</f>
        <v/>
      </c>
      <c r="L146" s="21" t="n"/>
    </row>
    <row r="147">
      <c r="A147" s="26" t="n"/>
      <c r="B147" s="26" t="n"/>
      <c r="C147" s="21" t="n"/>
      <c r="D147" s="26" t="n"/>
      <c r="E147" s="21" t="n"/>
      <c r="F147" s="27" t="n"/>
      <c r="G147" s="26" t="n"/>
      <c r="H147" s="26" t="n"/>
      <c r="I147" s="34" t="n"/>
      <c r="J147" s="27" t="n"/>
      <c r="K147" s="33">
        <f>IF(OR(G147="Terminée",G147="Abandonnée"),"",IF(F147="","À renseigner",IF(F147&lt;Paramètres!$B$2,"En retard",IF(F147&lt;=Paramètres!$B$2+7,"Sous 7 jours",""))))</f>
        <v/>
      </c>
      <c r="L147" s="21" t="n"/>
    </row>
    <row r="148">
      <c r="A148" s="26" t="n"/>
      <c r="B148" s="26" t="n"/>
      <c r="C148" s="21" t="n"/>
      <c r="D148" s="26" t="n"/>
      <c r="E148" s="21" t="n"/>
      <c r="F148" s="27" t="n"/>
      <c r="G148" s="26" t="n"/>
      <c r="H148" s="26" t="n"/>
      <c r="I148" s="34" t="n"/>
      <c r="J148" s="27" t="n"/>
      <c r="K148" s="30">
        <f>IF(OR(G148="Terminée",G148="Abandonnée"),"",IF(F148="","À renseigner",IF(F148&lt;Paramètres!$B$2,"En retard",IF(F148&lt;=Paramètres!$B$2+7,"Sous 7 jours",""))))</f>
        <v/>
      </c>
      <c r="L148" s="21" t="n"/>
    </row>
    <row r="149">
      <c r="A149" s="26" t="n"/>
      <c r="B149" s="26" t="n"/>
      <c r="C149" s="21" t="n"/>
      <c r="D149" s="26" t="n"/>
      <c r="E149" s="21" t="n"/>
      <c r="F149" s="27" t="n"/>
      <c r="G149" s="26" t="n"/>
      <c r="H149" s="26" t="n"/>
      <c r="I149" s="34" t="n"/>
      <c r="J149" s="27" t="n"/>
      <c r="K149" s="33">
        <f>IF(OR(G149="Terminée",G149="Abandonnée"),"",IF(F149="","À renseigner",IF(F149&lt;Paramètres!$B$2,"En retard",IF(F149&lt;=Paramètres!$B$2+7,"Sous 7 jours",""))))</f>
        <v/>
      </c>
      <c r="L149" s="21" t="n"/>
    </row>
    <row r="150">
      <c r="A150" s="26" t="n"/>
      <c r="B150" s="26" t="n"/>
      <c r="C150" s="21" t="n"/>
      <c r="D150" s="26" t="n"/>
      <c r="E150" s="21" t="n"/>
      <c r="F150" s="27" t="n"/>
      <c r="G150" s="26" t="n"/>
      <c r="H150" s="26" t="n"/>
      <c r="I150" s="34" t="n"/>
      <c r="J150" s="27" t="n"/>
      <c r="K150" s="30">
        <f>IF(OR(G150="Terminée",G150="Abandonnée"),"",IF(F150="","À renseigner",IF(F150&lt;Paramètres!$B$2,"En retard",IF(F150&lt;=Paramètres!$B$2+7,"Sous 7 jours",""))))</f>
        <v/>
      </c>
      <c r="L150" s="21" t="n"/>
    </row>
    <row r="151">
      <c r="A151" s="26" t="n"/>
      <c r="B151" s="26" t="n"/>
      <c r="C151" s="21" t="n"/>
      <c r="D151" s="26" t="n"/>
      <c r="E151" s="21" t="n"/>
      <c r="F151" s="27" t="n"/>
      <c r="G151" s="26" t="n"/>
      <c r="H151" s="26" t="n"/>
      <c r="I151" s="34" t="n"/>
      <c r="J151" s="27" t="n"/>
      <c r="K151" s="33">
        <f>IF(OR(G151="Terminée",G151="Abandonnée"),"",IF(F151="","À renseigner",IF(F151&lt;Paramètres!$B$2,"En retard",IF(F151&lt;=Paramètres!$B$2+7,"Sous 7 jours",""))))</f>
        <v/>
      </c>
      <c r="L151" s="21" t="n"/>
    </row>
    <row r="152">
      <c r="A152" s="26" t="n"/>
      <c r="B152" s="26" t="n"/>
      <c r="C152" s="21" t="n"/>
      <c r="D152" s="26" t="n"/>
      <c r="E152" s="21" t="n"/>
      <c r="F152" s="27" t="n"/>
      <c r="G152" s="26" t="n"/>
      <c r="H152" s="26" t="n"/>
      <c r="I152" s="34" t="n"/>
      <c r="J152" s="27" t="n"/>
      <c r="K152" s="30">
        <f>IF(OR(G152="Terminée",G152="Abandonnée"),"",IF(F152="","À renseigner",IF(F152&lt;Paramètres!$B$2,"En retard",IF(F152&lt;=Paramètres!$B$2+7,"Sous 7 jours",""))))</f>
        <v/>
      </c>
      <c r="L152" s="21" t="n"/>
    </row>
    <row r="153">
      <c r="A153" s="26" t="n"/>
      <c r="B153" s="26" t="n"/>
      <c r="C153" s="21" t="n"/>
      <c r="D153" s="26" t="n"/>
      <c r="E153" s="21" t="n"/>
      <c r="F153" s="27" t="n"/>
      <c r="G153" s="26" t="n"/>
      <c r="H153" s="26" t="n"/>
      <c r="I153" s="34" t="n"/>
      <c r="J153" s="27" t="n"/>
      <c r="K153" s="33">
        <f>IF(OR(G153="Terminée",G153="Abandonnée"),"",IF(F153="","À renseigner",IF(F153&lt;Paramètres!$B$2,"En retard",IF(F153&lt;=Paramètres!$B$2+7,"Sous 7 jours",""))))</f>
        <v/>
      </c>
      <c r="L153" s="21" t="n"/>
    </row>
    <row r="154">
      <c r="A154" s="26" t="n"/>
      <c r="B154" s="26" t="n"/>
      <c r="C154" s="21" t="n"/>
      <c r="D154" s="26" t="n"/>
      <c r="E154" s="21" t="n"/>
      <c r="F154" s="27" t="n"/>
      <c r="G154" s="26" t="n"/>
      <c r="H154" s="26" t="n"/>
      <c r="I154" s="34" t="n"/>
      <c r="J154" s="27" t="n"/>
      <c r="K154" s="30">
        <f>IF(OR(G154="Terminée",G154="Abandonnée"),"",IF(F154="","À renseigner",IF(F154&lt;Paramètres!$B$2,"En retard",IF(F154&lt;=Paramètres!$B$2+7,"Sous 7 jours",""))))</f>
        <v/>
      </c>
      <c r="L154" s="21" t="n"/>
    </row>
    <row r="155">
      <c r="A155" s="26" t="n"/>
      <c r="B155" s="26" t="n"/>
      <c r="C155" s="21" t="n"/>
      <c r="D155" s="26" t="n"/>
      <c r="E155" s="21" t="n"/>
      <c r="F155" s="27" t="n"/>
      <c r="G155" s="26" t="n"/>
      <c r="H155" s="26" t="n"/>
      <c r="I155" s="34" t="n"/>
      <c r="J155" s="27" t="n"/>
      <c r="K155" s="33">
        <f>IF(OR(G155="Terminée",G155="Abandonnée"),"",IF(F155="","À renseigner",IF(F155&lt;Paramètres!$B$2,"En retard",IF(F155&lt;=Paramètres!$B$2+7,"Sous 7 jours",""))))</f>
        <v/>
      </c>
      <c r="L155" s="21" t="n"/>
    </row>
    <row r="156">
      <c r="A156" s="26" t="n"/>
      <c r="B156" s="26" t="n"/>
      <c r="C156" s="21" t="n"/>
      <c r="D156" s="26" t="n"/>
      <c r="E156" s="21" t="n"/>
      <c r="F156" s="27" t="n"/>
      <c r="G156" s="26" t="n"/>
      <c r="H156" s="26" t="n"/>
      <c r="I156" s="34" t="n"/>
      <c r="J156" s="27" t="n"/>
      <c r="K156" s="30">
        <f>IF(OR(G156="Terminée",G156="Abandonnée"),"",IF(F156="","À renseigner",IF(F156&lt;Paramètres!$B$2,"En retard",IF(F156&lt;=Paramètres!$B$2+7,"Sous 7 jours",""))))</f>
        <v/>
      </c>
      <c r="L156" s="21" t="n"/>
    </row>
    <row r="157">
      <c r="A157" s="26" t="n"/>
      <c r="B157" s="26" t="n"/>
      <c r="C157" s="21" t="n"/>
      <c r="D157" s="26" t="n"/>
      <c r="E157" s="21" t="n"/>
      <c r="F157" s="27" t="n"/>
      <c r="G157" s="26" t="n"/>
      <c r="H157" s="26" t="n"/>
      <c r="I157" s="34" t="n"/>
      <c r="J157" s="27" t="n"/>
      <c r="K157" s="33">
        <f>IF(OR(G157="Terminée",G157="Abandonnée"),"",IF(F157="","À renseigner",IF(F157&lt;Paramètres!$B$2,"En retard",IF(F157&lt;=Paramètres!$B$2+7,"Sous 7 jours",""))))</f>
        <v/>
      </c>
      <c r="L157" s="21" t="n"/>
    </row>
    <row r="158">
      <c r="A158" s="26" t="n"/>
      <c r="B158" s="26" t="n"/>
      <c r="C158" s="21" t="n"/>
      <c r="D158" s="26" t="n"/>
      <c r="E158" s="21" t="n"/>
      <c r="F158" s="27" t="n"/>
      <c r="G158" s="26" t="n"/>
      <c r="H158" s="26" t="n"/>
      <c r="I158" s="34" t="n"/>
      <c r="J158" s="27" t="n"/>
      <c r="K158" s="30">
        <f>IF(OR(G158="Terminée",G158="Abandonnée"),"",IF(F158="","À renseigner",IF(F158&lt;Paramètres!$B$2,"En retard",IF(F158&lt;=Paramètres!$B$2+7,"Sous 7 jours",""))))</f>
        <v/>
      </c>
      <c r="L158" s="21" t="n"/>
    </row>
    <row r="159">
      <c r="A159" s="26" t="n"/>
      <c r="B159" s="26" t="n"/>
      <c r="C159" s="21" t="n"/>
      <c r="D159" s="26" t="n"/>
      <c r="E159" s="21" t="n"/>
      <c r="F159" s="27" t="n"/>
      <c r="G159" s="26" t="n"/>
      <c r="H159" s="26" t="n"/>
      <c r="I159" s="34" t="n"/>
      <c r="J159" s="27" t="n"/>
      <c r="K159" s="33">
        <f>IF(OR(G159="Terminée",G159="Abandonnée"),"",IF(F159="","À renseigner",IF(F159&lt;Paramètres!$B$2,"En retard",IF(F159&lt;=Paramètres!$B$2+7,"Sous 7 jours",""))))</f>
        <v/>
      </c>
      <c r="L159" s="21" t="n"/>
    </row>
    <row r="160">
      <c r="A160" s="26" t="n"/>
      <c r="B160" s="26" t="n"/>
      <c r="C160" s="21" t="n"/>
      <c r="D160" s="26" t="n"/>
      <c r="E160" s="21" t="n"/>
      <c r="F160" s="27" t="n"/>
      <c r="G160" s="26" t="n"/>
      <c r="H160" s="26" t="n"/>
      <c r="I160" s="34" t="n"/>
      <c r="J160" s="27" t="n"/>
      <c r="K160" s="30">
        <f>IF(OR(G160="Terminée",G160="Abandonnée"),"",IF(F160="","À renseigner",IF(F160&lt;Paramètres!$B$2,"En retard",IF(F160&lt;=Paramètres!$B$2+7,"Sous 7 jours",""))))</f>
        <v/>
      </c>
      <c r="L160" s="21" t="n"/>
    </row>
    <row r="161">
      <c r="A161" s="26" t="n"/>
      <c r="B161" s="26" t="n"/>
      <c r="C161" s="21" t="n"/>
      <c r="D161" s="26" t="n"/>
      <c r="E161" s="21" t="n"/>
      <c r="F161" s="27" t="n"/>
      <c r="G161" s="26" t="n"/>
      <c r="H161" s="26" t="n"/>
      <c r="I161" s="34" t="n"/>
      <c r="J161" s="27" t="n"/>
      <c r="K161" s="33">
        <f>IF(OR(G161="Terminée",G161="Abandonnée"),"",IF(F161="","À renseigner",IF(F161&lt;Paramètres!$B$2,"En retard",IF(F161&lt;=Paramètres!$B$2+7,"Sous 7 jours",""))))</f>
        <v/>
      </c>
      <c r="L161" s="21" t="n"/>
    </row>
    <row r="162">
      <c r="A162" s="26" t="n"/>
      <c r="B162" s="26" t="n"/>
      <c r="C162" s="21" t="n"/>
      <c r="D162" s="26" t="n"/>
      <c r="E162" s="21" t="n"/>
      <c r="F162" s="27" t="n"/>
      <c r="G162" s="26" t="n"/>
      <c r="H162" s="26" t="n"/>
      <c r="I162" s="34" t="n"/>
      <c r="J162" s="27" t="n"/>
      <c r="K162" s="30">
        <f>IF(OR(G162="Terminée",G162="Abandonnée"),"",IF(F162="","À renseigner",IF(F162&lt;Paramètres!$B$2,"En retard",IF(F162&lt;=Paramètres!$B$2+7,"Sous 7 jours",""))))</f>
        <v/>
      </c>
      <c r="L162" s="21" t="n"/>
    </row>
    <row r="163">
      <c r="A163" s="26" t="n"/>
      <c r="B163" s="26" t="n"/>
      <c r="C163" s="21" t="n"/>
      <c r="D163" s="26" t="n"/>
      <c r="E163" s="21" t="n"/>
      <c r="F163" s="27" t="n"/>
      <c r="G163" s="26" t="n"/>
      <c r="H163" s="26" t="n"/>
      <c r="I163" s="34" t="n"/>
      <c r="J163" s="27" t="n"/>
      <c r="K163" s="33">
        <f>IF(OR(G163="Terminée",G163="Abandonnée"),"",IF(F163="","À renseigner",IF(F163&lt;Paramètres!$B$2,"En retard",IF(F163&lt;=Paramètres!$B$2+7,"Sous 7 jours",""))))</f>
        <v/>
      </c>
      <c r="L163" s="21" t="n"/>
    </row>
    <row r="164">
      <c r="A164" s="26" t="n"/>
      <c r="B164" s="26" t="n"/>
      <c r="C164" s="21" t="n"/>
      <c r="D164" s="26" t="n"/>
      <c r="E164" s="21" t="n"/>
      <c r="F164" s="27" t="n"/>
      <c r="G164" s="26" t="n"/>
      <c r="H164" s="26" t="n"/>
      <c r="I164" s="34" t="n"/>
      <c r="J164" s="27" t="n"/>
      <c r="K164" s="30">
        <f>IF(OR(G164="Terminée",G164="Abandonnée"),"",IF(F164="","À renseigner",IF(F164&lt;Paramètres!$B$2,"En retard",IF(F164&lt;=Paramètres!$B$2+7,"Sous 7 jours",""))))</f>
        <v/>
      </c>
      <c r="L164" s="21" t="n"/>
    </row>
    <row r="165">
      <c r="A165" s="26" t="n"/>
      <c r="B165" s="26" t="n"/>
      <c r="C165" s="21" t="n"/>
      <c r="D165" s="26" t="n"/>
      <c r="E165" s="21" t="n"/>
      <c r="F165" s="27" t="n"/>
      <c r="G165" s="26" t="n"/>
      <c r="H165" s="26" t="n"/>
      <c r="I165" s="34" t="n"/>
      <c r="J165" s="27" t="n"/>
      <c r="K165" s="33">
        <f>IF(OR(G165="Terminée",G165="Abandonnée"),"",IF(F165="","À renseigner",IF(F165&lt;Paramètres!$B$2,"En retard",IF(F165&lt;=Paramètres!$B$2+7,"Sous 7 jours",""))))</f>
        <v/>
      </c>
      <c r="L165" s="21" t="n"/>
    </row>
    <row r="166">
      <c r="A166" s="26" t="n"/>
      <c r="B166" s="26" t="n"/>
      <c r="C166" s="21" t="n"/>
      <c r="D166" s="26" t="n"/>
      <c r="E166" s="21" t="n"/>
      <c r="F166" s="27" t="n"/>
      <c r="G166" s="26" t="n"/>
      <c r="H166" s="26" t="n"/>
      <c r="I166" s="34" t="n"/>
      <c r="J166" s="27" t="n"/>
      <c r="K166" s="30">
        <f>IF(OR(G166="Terminée",G166="Abandonnée"),"",IF(F166="","À renseigner",IF(F166&lt;Paramètres!$B$2,"En retard",IF(F166&lt;=Paramètres!$B$2+7,"Sous 7 jours",""))))</f>
        <v/>
      </c>
      <c r="L166" s="21" t="n"/>
    </row>
    <row r="167">
      <c r="A167" s="26" t="n"/>
      <c r="B167" s="26" t="n"/>
      <c r="C167" s="21" t="n"/>
      <c r="D167" s="26" t="n"/>
      <c r="E167" s="21" t="n"/>
      <c r="F167" s="27" t="n"/>
      <c r="G167" s="26" t="n"/>
      <c r="H167" s="26" t="n"/>
      <c r="I167" s="34" t="n"/>
      <c r="J167" s="27" t="n"/>
      <c r="K167" s="33">
        <f>IF(OR(G167="Terminée",G167="Abandonnée"),"",IF(F167="","À renseigner",IF(F167&lt;Paramètres!$B$2,"En retard",IF(F167&lt;=Paramètres!$B$2+7,"Sous 7 jours",""))))</f>
        <v/>
      </c>
      <c r="L167" s="21" t="n"/>
    </row>
    <row r="168">
      <c r="A168" s="26" t="n"/>
      <c r="B168" s="26" t="n"/>
      <c r="C168" s="21" t="n"/>
      <c r="D168" s="26" t="n"/>
      <c r="E168" s="21" t="n"/>
      <c r="F168" s="27" t="n"/>
      <c r="G168" s="26" t="n"/>
      <c r="H168" s="26" t="n"/>
      <c r="I168" s="34" t="n"/>
      <c r="J168" s="27" t="n"/>
      <c r="K168" s="30">
        <f>IF(OR(G168="Terminée",G168="Abandonnée"),"",IF(F168="","À renseigner",IF(F168&lt;Paramètres!$B$2,"En retard",IF(F168&lt;=Paramètres!$B$2+7,"Sous 7 jours",""))))</f>
        <v/>
      </c>
      <c r="L168" s="21" t="n"/>
    </row>
    <row r="169">
      <c r="A169" s="26" t="n"/>
      <c r="B169" s="26" t="n"/>
      <c r="C169" s="21" t="n"/>
      <c r="D169" s="26" t="n"/>
      <c r="E169" s="21" t="n"/>
      <c r="F169" s="27" t="n"/>
      <c r="G169" s="26" t="n"/>
      <c r="H169" s="26" t="n"/>
      <c r="I169" s="34" t="n"/>
      <c r="J169" s="27" t="n"/>
      <c r="K169" s="33">
        <f>IF(OR(G169="Terminée",G169="Abandonnée"),"",IF(F169="","À renseigner",IF(F169&lt;Paramètres!$B$2,"En retard",IF(F169&lt;=Paramètres!$B$2+7,"Sous 7 jours",""))))</f>
        <v/>
      </c>
      <c r="L169" s="21" t="n"/>
    </row>
    <row r="170">
      <c r="A170" s="26" t="n"/>
      <c r="B170" s="26" t="n"/>
      <c r="C170" s="21" t="n"/>
      <c r="D170" s="26" t="n"/>
      <c r="E170" s="21" t="n"/>
      <c r="F170" s="27" t="n"/>
      <c r="G170" s="26" t="n"/>
      <c r="H170" s="26" t="n"/>
      <c r="I170" s="34" t="n"/>
      <c r="J170" s="27" t="n"/>
      <c r="K170" s="30">
        <f>IF(OR(G170="Terminée",G170="Abandonnée"),"",IF(F170="","À renseigner",IF(F170&lt;Paramètres!$B$2,"En retard",IF(F170&lt;=Paramètres!$B$2+7,"Sous 7 jours",""))))</f>
        <v/>
      </c>
      <c r="L170" s="21" t="n"/>
    </row>
    <row r="171">
      <c r="A171" s="26" t="n"/>
      <c r="B171" s="26" t="n"/>
      <c r="C171" s="21" t="n"/>
      <c r="D171" s="26" t="n"/>
      <c r="E171" s="21" t="n"/>
      <c r="F171" s="27" t="n"/>
      <c r="G171" s="26" t="n"/>
      <c r="H171" s="26" t="n"/>
      <c r="I171" s="34" t="n"/>
      <c r="J171" s="27" t="n"/>
      <c r="K171" s="33">
        <f>IF(OR(G171="Terminée",G171="Abandonnée"),"",IF(F171="","À renseigner",IF(F171&lt;Paramètres!$B$2,"En retard",IF(F171&lt;=Paramètres!$B$2+7,"Sous 7 jours",""))))</f>
        <v/>
      </c>
      <c r="L171" s="21" t="n"/>
    </row>
    <row r="172">
      <c r="A172" s="26" t="n"/>
      <c r="B172" s="26" t="n"/>
      <c r="C172" s="21" t="n"/>
      <c r="D172" s="26" t="n"/>
      <c r="E172" s="21" t="n"/>
      <c r="F172" s="27" t="n"/>
      <c r="G172" s="26" t="n"/>
      <c r="H172" s="26" t="n"/>
      <c r="I172" s="34" t="n"/>
      <c r="J172" s="27" t="n"/>
      <c r="K172" s="30">
        <f>IF(OR(G172="Terminée",G172="Abandonnée"),"",IF(F172="","À renseigner",IF(F172&lt;Paramètres!$B$2,"En retard",IF(F172&lt;=Paramètres!$B$2+7,"Sous 7 jours",""))))</f>
        <v/>
      </c>
      <c r="L172" s="21" t="n"/>
    </row>
    <row r="173">
      <c r="A173" s="26" t="n"/>
      <c r="B173" s="26" t="n"/>
      <c r="C173" s="21" t="n"/>
      <c r="D173" s="26" t="n"/>
      <c r="E173" s="21" t="n"/>
      <c r="F173" s="27" t="n"/>
      <c r="G173" s="26" t="n"/>
      <c r="H173" s="26" t="n"/>
      <c r="I173" s="34" t="n"/>
      <c r="J173" s="27" t="n"/>
      <c r="K173" s="33">
        <f>IF(OR(G173="Terminée",G173="Abandonnée"),"",IF(F173="","À renseigner",IF(F173&lt;Paramètres!$B$2,"En retard",IF(F173&lt;=Paramètres!$B$2+7,"Sous 7 jours",""))))</f>
        <v/>
      </c>
      <c r="L173" s="21" t="n"/>
    </row>
    <row r="174">
      <c r="A174" s="26" t="n"/>
      <c r="B174" s="26" t="n"/>
      <c r="C174" s="21" t="n"/>
      <c r="D174" s="26" t="n"/>
      <c r="E174" s="21" t="n"/>
      <c r="F174" s="27" t="n"/>
      <c r="G174" s="26" t="n"/>
      <c r="H174" s="26" t="n"/>
      <c r="I174" s="34" t="n"/>
      <c r="J174" s="27" t="n"/>
      <c r="K174" s="30">
        <f>IF(OR(G174="Terminée",G174="Abandonnée"),"",IF(F174="","À renseigner",IF(F174&lt;Paramètres!$B$2,"En retard",IF(F174&lt;=Paramètres!$B$2+7,"Sous 7 jours",""))))</f>
        <v/>
      </c>
      <c r="L174" s="21" t="n"/>
    </row>
    <row r="175">
      <c r="A175" s="26" t="n"/>
      <c r="B175" s="26" t="n"/>
      <c r="C175" s="21" t="n"/>
      <c r="D175" s="26" t="n"/>
      <c r="E175" s="21" t="n"/>
      <c r="F175" s="27" t="n"/>
      <c r="G175" s="26" t="n"/>
      <c r="H175" s="26" t="n"/>
      <c r="I175" s="34" t="n"/>
      <c r="J175" s="27" t="n"/>
      <c r="K175" s="33">
        <f>IF(OR(G175="Terminée",G175="Abandonnée"),"",IF(F175="","À renseigner",IF(F175&lt;Paramètres!$B$2,"En retard",IF(F175&lt;=Paramètres!$B$2+7,"Sous 7 jours",""))))</f>
        <v/>
      </c>
      <c r="L175" s="21" t="n"/>
    </row>
    <row r="176">
      <c r="A176" s="26" t="n"/>
      <c r="B176" s="26" t="n"/>
      <c r="C176" s="21" t="n"/>
      <c r="D176" s="26" t="n"/>
      <c r="E176" s="21" t="n"/>
      <c r="F176" s="27" t="n"/>
      <c r="G176" s="26" t="n"/>
      <c r="H176" s="26" t="n"/>
      <c r="I176" s="34" t="n"/>
      <c r="J176" s="27" t="n"/>
      <c r="K176" s="30">
        <f>IF(OR(G176="Terminée",G176="Abandonnée"),"",IF(F176="","À renseigner",IF(F176&lt;Paramètres!$B$2,"En retard",IF(F176&lt;=Paramètres!$B$2+7,"Sous 7 jours",""))))</f>
        <v/>
      </c>
      <c r="L176" s="21" t="n"/>
    </row>
    <row r="177">
      <c r="A177" s="26" t="n"/>
      <c r="B177" s="26" t="n"/>
      <c r="C177" s="21" t="n"/>
      <c r="D177" s="26" t="n"/>
      <c r="E177" s="21" t="n"/>
      <c r="F177" s="27" t="n"/>
      <c r="G177" s="26" t="n"/>
      <c r="H177" s="26" t="n"/>
      <c r="I177" s="34" t="n"/>
      <c r="J177" s="27" t="n"/>
      <c r="K177" s="33">
        <f>IF(OR(G177="Terminée",G177="Abandonnée"),"",IF(F177="","À renseigner",IF(F177&lt;Paramètres!$B$2,"En retard",IF(F177&lt;=Paramètres!$B$2+7,"Sous 7 jours",""))))</f>
        <v/>
      </c>
      <c r="L177" s="21" t="n"/>
    </row>
    <row r="178">
      <c r="A178" s="26" t="n"/>
      <c r="B178" s="26" t="n"/>
      <c r="C178" s="21" t="n"/>
      <c r="D178" s="26" t="n"/>
      <c r="E178" s="21" t="n"/>
      <c r="F178" s="27" t="n"/>
      <c r="G178" s="26" t="n"/>
      <c r="H178" s="26" t="n"/>
      <c r="I178" s="34" t="n"/>
      <c r="J178" s="27" t="n"/>
      <c r="K178" s="30">
        <f>IF(OR(G178="Terminée",G178="Abandonnée"),"",IF(F178="","À renseigner",IF(F178&lt;Paramètres!$B$2,"En retard",IF(F178&lt;=Paramètres!$B$2+7,"Sous 7 jours",""))))</f>
        <v/>
      </c>
      <c r="L178" s="21" t="n"/>
    </row>
    <row r="179">
      <c r="A179" s="26" t="n"/>
      <c r="B179" s="26" t="n"/>
      <c r="C179" s="21" t="n"/>
      <c r="D179" s="26" t="n"/>
      <c r="E179" s="21" t="n"/>
      <c r="F179" s="27" t="n"/>
      <c r="G179" s="26" t="n"/>
      <c r="H179" s="26" t="n"/>
      <c r="I179" s="34" t="n"/>
      <c r="J179" s="27" t="n"/>
      <c r="K179" s="33">
        <f>IF(OR(G179="Terminée",G179="Abandonnée"),"",IF(F179="","À renseigner",IF(F179&lt;Paramètres!$B$2,"En retard",IF(F179&lt;=Paramètres!$B$2+7,"Sous 7 jours",""))))</f>
        <v/>
      </c>
      <c r="L179" s="21" t="n"/>
    </row>
    <row r="180">
      <c r="A180" s="26" t="n"/>
      <c r="B180" s="26" t="n"/>
      <c r="C180" s="21" t="n"/>
      <c r="D180" s="26" t="n"/>
      <c r="E180" s="21" t="n"/>
      <c r="F180" s="27" t="n"/>
      <c r="G180" s="26" t="n"/>
      <c r="H180" s="26" t="n"/>
      <c r="I180" s="34" t="n"/>
      <c r="J180" s="27" t="n"/>
      <c r="K180" s="30">
        <f>IF(OR(G180="Terminée",G180="Abandonnée"),"",IF(F180="","À renseigner",IF(F180&lt;Paramètres!$B$2,"En retard",IF(F180&lt;=Paramètres!$B$2+7,"Sous 7 jours",""))))</f>
        <v/>
      </c>
      <c r="L180" s="21" t="n"/>
    </row>
    <row r="181">
      <c r="A181" s="26" t="n"/>
      <c r="B181" s="26" t="n"/>
      <c r="C181" s="21" t="n"/>
      <c r="D181" s="26" t="n"/>
      <c r="E181" s="21" t="n"/>
      <c r="F181" s="27" t="n"/>
      <c r="G181" s="26" t="n"/>
      <c r="H181" s="26" t="n"/>
      <c r="I181" s="34" t="n"/>
      <c r="J181" s="27" t="n"/>
      <c r="K181" s="33">
        <f>IF(OR(G181="Terminée",G181="Abandonnée"),"",IF(F181="","À renseigner",IF(F181&lt;Paramètres!$B$2,"En retard",IF(F181&lt;=Paramètres!$B$2+7,"Sous 7 jours",""))))</f>
        <v/>
      </c>
      <c r="L181" s="21" t="n"/>
    </row>
    <row r="182">
      <c r="A182" s="26" t="n"/>
      <c r="B182" s="26" t="n"/>
      <c r="C182" s="21" t="n"/>
      <c r="D182" s="26" t="n"/>
      <c r="E182" s="21" t="n"/>
      <c r="F182" s="27" t="n"/>
      <c r="G182" s="26" t="n"/>
      <c r="H182" s="26" t="n"/>
      <c r="I182" s="34" t="n"/>
      <c r="J182" s="27" t="n"/>
      <c r="K182" s="30">
        <f>IF(OR(G182="Terminée",G182="Abandonnée"),"",IF(F182="","À renseigner",IF(F182&lt;Paramètres!$B$2,"En retard",IF(F182&lt;=Paramètres!$B$2+7,"Sous 7 jours",""))))</f>
        <v/>
      </c>
      <c r="L182" s="21" t="n"/>
    </row>
    <row r="183">
      <c r="A183" s="26" t="n"/>
      <c r="B183" s="26" t="n"/>
      <c r="C183" s="21" t="n"/>
      <c r="D183" s="26" t="n"/>
      <c r="E183" s="21" t="n"/>
      <c r="F183" s="27" t="n"/>
      <c r="G183" s="26" t="n"/>
      <c r="H183" s="26" t="n"/>
      <c r="I183" s="34" t="n"/>
      <c r="J183" s="27" t="n"/>
      <c r="K183" s="33">
        <f>IF(OR(G183="Terminée",G183="Abandonnée"),"",IF(F183="","À renseigner",IF(F183&lt;Paramètres!$B$2,"En retard",IF(F183&lt;=Paramètres!$B$2+7,"Sous 7 jours",""))))</f>
        <v/>
      </c>
      <c r="L183" s="21" t="n"/>
    </row>
    <row r="184">
      <c r="A184" s="26" t="n"/>
      <c r="B184" s="26" t="n"/>
      <c r="C184" s="21" t="n"/>
      <c r="D184" s="26" t="n"/>
      <c r="E184" s="21" t="n"/>
      <c r="F184" s="27" t="n"/>
      <c r="G184" s="26" t="n"/>
      <c r="H184" s="26" t="n"/>
      <c r="I184" s="34" t="n"/>
      <c r="J184" s="27" t="n"/>
      <c r="K184" s="30">
        <f>IF(OR(G184="Terminée",G184="Abandonnée"),"",IF(F184="","À renseigner",IF(F184&lt;Paramètres!$B$2,"En retard",IF(F184&lt;=Paramètres!$B$2+7,"Sous 7 jours",""))))</f>
        <v/>
      </c>
      <c r="L184" s="21" t="n"/>
    </row>
    <row r="185">
      <c r="A185" s="26" t="n"/>
      <c r="B185" s="26" t="n"/>
      <c r="C185" s="21" t="n"/>
      <c r="D185" s="26" t="n"/>
      <c r="E185" s="21" t="n"/>
      <c r="F185" s="27" t="n"/>
      <c r="G185" s="26" t="n"/>
      <c r="H185" s="26" t="n"/>
      <c r="I185" s="34" t="n"/>
      <c r="J185" s="27" t="n"/>
      <c r="K185" s="33">
        <f>IF(OR(G185="Terminée",G185="Abandonnée"),"",IF(F185="","À renseigner",IF(F185&lt;Paramètres!$B$2,"En retard",IF(F185&lt;=Paramètres!$B$2+7,"Sous 7 jours",""))))</f>
        <v/>
      </c>
      <c r="L185" s="21" t="n"/>
    </row>
    <row r="186">
      <c r="A186" s="26" t="n"/>
      <c r="B186" s="26" t="n"/>
      <c r="C186" s="21" t="n"/>
      <c r="D186" s="26" t="n"/>
      <c r="E186" s="21" t="n"/>
      <c r="F186" s="27" t="n"/>
      <c r="G186" s="26" t="n"/>
      <c r="H186" s="26" t="n"/>
      <c r="I186" s="34" t="n"/>
      <c r="J186" s="27" t="n"/>
      <c r="K186" s="30">
        <f>IF(OR(G186="Terminée",G186="Abandonnée"),"",IF(F186="","À renseigner",IF(F186&lt;Paramètres!$B$2,"En retard",IF(F186&lt;=Paramètres!$B$2+7,"Sous 7 jours",""))))</f>
        <v/>
      </c>
      <c r="L186" s="21" t="n"/>
    </row>
    <row r="187">
      <c r="A187" s="26" t="n"/>
      <c r="B187" s="26" t="n"/>
      <c r="C187" s="21" t="n"/>
      <c r="D187" s="26" t="n"/>
      <c r="E187" s="21" t="n"/>
      <c r="F187" s="27" t="n"/>
      <c r="G187" s="26" t="n"/>
      <c r="H187" s="26" t="n"/>
      <c r="I187" s="34" t="n"/>
      <c r="J187" s="27" t="n"/>
      <c r="K187" s="33">
        <f>IF(OR(G187="Terminée",G187="Abandonnée"),"",IF(F187="","À renseigner",IF(F187&lt;Paramètres!$B$2,"En retard",IF(F187&lt;=Paramètres!$B$2+7,"Sous 7 jours",""))))</f>
        <v/>
      </c>
      <c r="L187" s="21" t="n"/>
    </row>
    <row r="188">
      <c r="A188" s="26" t="n"/>
      <c r="B188" s="26" t="n"/>
      <c r="C188" s="21" t="n"/>
      <c r="D188" s="26" t="n"/>
      <c r="E188" s="21" t="n"/>
      <c r="F188" s="27" t="n"/>
      <c r="G188" s="26" t="n"/>
      <c r="H188" s="26" t="n"/>
      <c r="I188" s="34" t="n"/>
      <c r="J188" s="27" t="n"/>
      <c r="K188" s="30">
        <f>IF(OR(G188="Terminée",G188="Abandonnée"),"",IF(F188="","À renseigner",IF(F188&lt;Paramètres!$B$2,"En retard",IF(F188&lt;=Paramètres!$B$2+7,"Sous 7 jours",""))))</f>
        <v/>
      </c>
      <c r="L188" s="21" t="n"/>
    </row>
    <row r="189">
      <c r="A189" s="26" t="n"/>
      <c r="B189" s="26" t="n"/>
      <c r="C189" s="21" t="n"/>
      <c r="D189" s="26" t="n"/>
      <c r="E189" s="21" t="n"/>
      <c r="F189" s="27" t="n"/>
      <c r="G189" s="26" t="n"/>
      <c r="H189" s="26" t="n"/>
      <c r="I189" s="34" t="n"/>
      <c r="J189" s="27" t="n"/>
      <c r="K189" s="33">
        <f>IF(OR(G189="Terminée",G189="Abandonnée"),"",IF(F189="","À renseigner",IF(F189&lt;Paramètres!$B$2,"En retard",IF(F189&lt;=Paramètres!$B$2+7,"Sous 7 jours",""))))</f>
        <v/>
      </c>
      <c r="L189" s="21" t="n"/>
    </row>
    <row r="190">
      <c r="A190" s="26" t="n"/>
      <c r="B190" s="26" t="n"/>
      <c r="C190" s="21" t="n"/>
      <c r="D190" s="26" t="n"/>
      <c r="E190" s="21" t="n"/>
      <c r="F190" s="27" t="n"/>
      <c r="G190" s="26" t="n"/>
      <c r="H190" s="26" t="n"/>
      <c r="I190" s="34" t="n"/>
      <c r="J190" s="27" t="n"/>
      <c r="K190" s="30">
        <f>IF(OR(G190="Terminée",G190="Abandonnée"),"",IF(F190="","À renseigner",IF(F190&lt;Paramètres!$B$2,"En retard",IF(F190&lt;=Paramètres!$B$2+7,"Sous 7 jours",""))))</f>
        <v/>
      </c>
      <c r="L190" s="21" t="n"/>
    </row>
    <row r="191">
      <c r="A191" s="26" t="n"/>
      <c r="B191" s="26" t="n"/>
      <c r="C191" s="21" t="n"/>
      <c r="D191" s="26" t="n"/>
      <c r="E191" s="21" t="n"/>
      <c r="F191" s="27" t="n"/>
      <c r="G191" s="26" t="n"/>
      <c r="H191" s="26" t="n"/>
      <c r="I191" s="34" t="n"/>
      <c r="J191" s="27" t="n"/>
      <c r="K191" s="33">
        <f>IF(OR(G191="Terminée",G191="Abandonnée"),"",IF(F191="","À renseigner",IF(F191&lt;Paramètres!$B$2,"En retard",IF(F191&lt;=Paramètres!$B$2+7,"Sous 7 jours",""))))</f>
        <v/>
      </c>
      <c r="L191" s="21" t="n"/>
    </row>
    <row r="192">
      <c r="A192" s="26" t="n"/>
      <c r="B192" s="26" t="n"/>
      <c r="C192" s="21" t="n"/>
      <c r="D192" s="26" t="n"/>
      <c r="E192" s="21" t="n"/>
      <c r="F192" s="27" t="n"/>
      <c r="G192" s="26" t="n"/>
      <c r="H192" s="26" t="n"/>
      <c r="I192" s="34" t="n"/>
      <c r="J192" s="27" t="n"/>
      <c r="K192" s="30">
        <f>IF(OR(G192="Terminée",G192="Abandonnée"),"",IF(F192="","À renseigner",IF(F192&lt;Paramètres!$B$2,"En retard",IF(F192&lt;=Paramètres!$B$2+7,"Sous 7 jours",""))))</f>
        <v/>
      </c>
      <c r="L192" s="21" t="n"/>
    </row>
    <row r="193">
      <c r="A193" s="26" t="n"/>
      <c r="B193" s="26" t="n"/>
      <c r="C193" s="21" t="n"/>
      <c r="D193" s="26" t="n"/>
      <c r="E193" s="21" t="n"/>
      <c r="F193" s="27" t="n"/>
      <c r="G193" s="26" t="n"/>
      <c r="H193" s="26" t="n"/>
      <c r="I193" s="34" t="n"/>
      <c r="J193" s="27" t="n"/>
      <c r="K193" s="33">
        <f>IF(OR(G193="Terminée",G193="Abandonnée"),"",IF(F193="","À renseigner",IF(F193&lt;Paramètres!$B$2,"En retard",IF(F193&lt;=Paramètres!$B$2+7,"Sous 7 jours",""))))</f>
        <v/>
      </c>
      <c r="L193" s="21" t="n"/>
    </row>
    <row r="194">
      <c r="A194" s="26" t="n"/>
      <c r="B194" s="26" t="n"/>
      <c r="C194" s="21" t="n"/>
      <c r="D194" s="26" t="n"/>
      <c r="E194" s="21" t="n"/>
      <c r="F194" s="27" t="n"/>
      <c r="G194" s="26" t="n"/>
      <c r="H194" s="26" t="n"/>
      <c r="I194" s="34" t="n"/>
      <c r="J194" s="27" t="n"/>
      <c r="K194" s="30">
        <f>IF(OR(G194="Terminée",G194="Abandonnée"),"",IF(F194="","À renseigner",IF(F194&lt;Paramètres!$B$2,"En retard",IF(F194&lt;=Paramètres!$B$2+7,"Sous 7 jours",""))))</f>
        <v/>
      </c>
      <c r="L194" s="21" t="n"/>
    </row>
    <row r="195">
      <c r="A195" s="26" t="n"/>
      <c r="B195" s="26" t="n"/>
      <c r="C195" s="21" t="n"/>
      <c r="D195" s="26" t="n"/>
      <c r="E195" s="21" t="n"/>
      <c r="F195" s="27" t="n"/>
      <c r="G195" s="26" t="n"/>
      <c r="H195" s="26" t="n"/>
      <c r="I195" s="34" t="n"/>
      <c r="J195" s="27" t="n"/>
      <c r="K195" s="33">
        <f>IF(OR(G195="Terminée",G195="Abandonnée"),"",IF(F195="","À renseigner",IF(F195&lt;Paramètres!$B$2,"En retard",IF(F195&lt;=Paramètres!$B$2+7,"Sous 7 jours",""))))</f>
        <v/>
      </c>
      <c r="L195" s="21" t="n"/>
    </row>
    <row r="196">
      <c r="A196" s="26" t="n"/>
      <c r="B196" s="26" t="n"/>
      <c r="C196" s="21" t="n"/>
      <c r="D196" s="26" t="n"/>
      <c r="E196" s="21" t="n"/>
      <c r="F196" s="27" t="n"/>
      <c r="G196" s="26" t="n"/>
      <c r="H196" s="26" t="n"/>
      <c r="I196" s="34" t="n"/>
      <c r="J196" s="27" t="n"/>
      <c r="K196" s="30">
        <f>IF(OR(G196="Terminée",G196="Abandonnée"),"",IF(F196="","À renseigner",IF(F196&lt;Paramètres!$B$2,"En retard",IF(F196&lt;=Paramètres!$B$2+7,"Sous 7 jours",""))))</f>
        <v/>
      </c>
      <c r="L196" s="21" t="n"/>
    </row>
    <row r="197">
      <c r="A197" s="26" t="n"/>
      <c r="B197" s="26" t="n"/>
      <c r="C197" s="21" t="n"/>
      <c r="D197" s="26" t="n"/>
      <c r="E197" s="21" t="n"/>
      <c r="F197" s="27" t="n"/>
      <c r="G197" s="26" t="n"/>
      <c r="H197" s="26" t="n"/>
      <c r="I197" s="34" t="n"/>
      <c r="J197" s="27" t="n"/>
      <c r="K197" s="33">
        <f>IF(OR(G197="Terminée",G197="Abandonnée"),"",IF(F197="","À renseigner",IF(F197&lt;Paramètres!$B$2,"En retard",IF(F197&lt;=Paramètres!$B$2+7,"Sous 7 jours",""))))</f>
        <v/>
      </c>
      <c r="L197" s="21" t="n"/>
    </row>
    <row r="198">
      <c r="A198" s="26" t="n"/>
      <c r="B198" s="26" t="n"/>
      <c r="C198" s="21" t="n"/>
      <c r="D198" s="26" t="n"/>
      <c r="E198" s="21" t="n"/>
      <c r="F198" s="27" t="n"/>
      <c r="G198" s="26" t="n"/>
      <c r="H198" s="26" t="n"/>
      <c r="I198" s="34" t="n"/>
      <c r="J198" s="27" t="n"/>
      <c r="K198" s="30">
        <f>IF(OR(G198="Terminée",G198="Abandonnée"),"",IF(F198="","À renseigner",IF(F198&lt;Paramètres!$B$2,"En retard",IF(F198&lt;=Paramètres!$B$2+7,"Sous 7 jours",""))))</f>
        <v/>
      </c>
      <c r="L198" s="21" t="n"/>
    </row>
    <row r="199">
      <c r="A199" s="26" t="n"/>
      <c r="B199" s="26" t="n"/>
      <c r="C199" s="21" t="n"/>
      <c r="D199" s="26" t="n"/>
      <c r="E199" s="21" t="n"/>
      <c r="F199" s="27" t="n"/>
      <c r="G199" s="26" t="n"/>
      <c r="H199" s="26" t="n"/>
      <c r="I199" s="34" t="n"/>
      <c r="J199" s="27" t="n"/>
      <c r="K199" s="33">
        <f>IF(OR(G199="Terminée",G199="Abandonnée"),"",IF(F199="","À renseigner",IF(F199&lt;Paramètres!$B$2,"En retard",IF(F199&lt;=Paramètres!$B$2+7,"Sous 7 jours",""))))</f>
        <v/>
      </c>
      <c r="L199" s="21" t="n"/>
    </row>
    <row r="200">
      <c r="A200" s="26" t="n"/>
      <c r="B200" s="26" t="n"/>
      <c r="C200" s="21" t="n"/>
      <c r="D200" s="26" t="n"/>
      <c r="E200" s="21" t="n"/>
      <c r="F200" s="27" t="n"/>
      <c r="G200" s="26" t="n"/>
      <c r="H200" s="26" t="n"/>
      <c r="I200" s="34" t="n"/>
      <c r="J200" s="27" t="n"/>
      <c r="K200" s="30">
        <f>IF(OR(G200="Terminée",G200="Abandonnée"),"",IF(F200="","À renseigner",IF(F200&lt;Paramètres!$B$2,"En retard",IF(F200&lt;=Paramètres!$B$2+7,"Sous 7 jours",""))))</f>
        <v/>
      </c>
      <c r="L200" s="21" t="n"/>
    </row>
    <row r="201">
      <c r="A201" s="26" t="n"/>
      <c r="B201" s="26" t="n"/>
      <c r="C201" s="21" t="n"/>
      <c r="D201" s="26" t="n"/>
      <c r="E201" s="21" t="n"/>
      <c r="F201" s="27" t="n"/>
      <c r="G201" s="26" t="n"/>
      <c r="H201" s="26" t="n"/>
      <c r="I201" s="34" t="n"/>
      <c r="J201" s="27" t="n"/>
      <c r="K201" s="33">
        <f>IF(OR(G201="Terminée",G201="Abandonnée"),"",IF(F201="","À renseigner",IF(F201&lt;Paramètres!$B$2,"En retard",IF(F201&lt;=Paramètres!$B$2+7,"Sous 7 jours",""))))</f>
        <v/>
      </c>
      <c r="L201" s="21" t="n"/>
    </row>
  </sheetData>
  <autoFilter ref="A1:L201"/>
  <conditionalFormatting sqref="A2:A201">
    <cfRule type="expression" priority="1" dxfId="1">
      <formula>AND(A2&lt;&gt;"",COUNTIF($A$2:$A$201,A2)&gt;1)</formula>
    </cfRule>
  </conditionalFormatting>
  <conditionalFormatting sqref="K2:K201">
    <cfRule type="expression" priority="2" dxfId="2">
      <formula>$K2="En retard"</formula>
    </cfRule>
    <cfRule type="expression" priority="3" dxfId="3">
      <formula>$K2="Sous 7 jours"</formula>
    </cfRule>
  </conditionalFormatting>
  <conditionalFormatting sqref="H2:H201">
    <cfRule type="expression" priority="4" dxfId="5">
      <formula>AND($A2&lt;&gt;"",$H2="À financer")</formula>
    </cfRule>
  </conditionalFormatting>
  <dataValidations count="7">
    <dataValidation sqref="A2:A201" showErrorMessage="1" showInputMessage="1" allowBlank="1" errorTitle="Identifiant non valide" error="L’identifiant de la mesure doit être renseigné et unique." type="custom" errorStyle="stop">
      <formula1>=AND(A2&lt;&gt;"",COUNTIF($A$2:$A$201,A2)=1)</formula1>
    </dataValidation>
    <dataValidation sqref="B2:B201" showErrorMessage="1" showInputMessage="1" allowBlank="1" errorTitle="Risque non référencé" error="Choisir un identifiant existant dans le registre des risques." type="list" errorStyle="stop">
      <formula1>=INDIRECT("Registre!$A$2:$A$201")</formula1>
    </dataValidation>
    <dataValidation sqref="D2:D201" showErrorMessage="1" showInputMessage="1" allowBlank="1" errorTitle="Type non valide" error="Choisir un type dans la liste des réponses." type="list" errorStyle="stop">
      <formula1>=INDIRECT("Paramètres!$E$2:$E$5")</formula1>
    </dataValidation>
    <dataValidation sqref="F2:F201 J2:J201" showErrorMessage="1" showInputMessage="1" allowBlank="1" errorTitle="Date non valide" error="Saisir une date comprise entre le 01/01/2020 et le 31/12/2100." type="date" errorStyle="stop" operator="between">
      <formula1>DATE(2020,1,1)</formula1>
      <formula2>DATE(2100,12,31)</formula2>
    </dataValidation>
    <dataValidation sqref="G2:G201" showErrorMessage="1" showInputMessage="1" allowBlank="1" errorTitle="Statut non valide" error="Choisir un statut dans la liste des paramètres." type="list" errorStyle="stop">
      <formula1>=INDIRECT("Paramètres!$I$2:$I$6")</formula1>
    </dataValidation>
    <dataValidation sqref="H2:H201" showErrorMessage="1" showInputMessage="1" allowBlank="1" errorTitle="Arbitrage non valide" error="Choisir un arbitrage dans la liste des paramètres." type="list" errorStyle="stop">
      <formula1>=INDIRECT("Paramètres!$J$2:$J$5")</formula1>
    </dataValidation>
    <dataValidation sqref="I2:I201" showErrorMessage="1" showInputMessage="1" allowBlank="1" errorTitle="Montant non valide" error="Saisir un montant supérieur ou égal à zéro." type="decimal" errorStyle="stop" operator="greaterThanOrEqual">
      <formula1>0</formula1>
    </dataValidation>
  </dataValidations>
  <pageMargins left="0.75" right="0.75" top="1" bottom="1" header="0.5" footer="0.5"/>
  <pageSetup orientation="landscape" fitToHeight="0" fitToWidth="1"/>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2026-09-07T07:22:36Z</dcterms:created>
  <dcterms:modified xmlns:dcterms="http://purl.org/dc/terms/" xmlns:xsi="http://www.w3.org/2001/XMLSchema-instance" xsi:type="dcterms:W3CDTF">2026-09-07T07:22:36Z</dcterms:modified>
</cp:coreProperties>
</file>