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Engagements" sheetId="3" state="visible" r:id="rId3"/>
    <sheet xmlns:r="http://schemas.openxmlformats.org/officeDocument/2006/relationships" name="Budgets par lot" sheetId="4" state="visible" r:id="rId4"/>
    <sheet xmlns:r="http://schemas.openxmlformats.org/officeDocument/2006/relationships" name="Listes" sheetId="5" state="hidden" r:id="rId5"/>
  </sheets>
  <definedNames>
    <definedName name="_xlnm._FilterDatabase" localSheetId="1" hidden="1">'Paramètres'!$A$1:$B$7</definedName>
    <definedName name="_xlnm._FilterDatabase" localSheetId="4" hidden="1">'Listes'!$A$1:$D$9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[$€-fr-FR]"/>
    <numFmt numFmtId="165" formatCode="dd/mm/yyyy"/>
    <numFmt numFmtId="166" formatCode="0,00 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b val="1"/>
      <color rgb="00263442"/>
      <sz val="10"/>
    </font>
    <font>
      <name val="Aptos"/>
      <color rgb="00263442"/>
      <sz val="10"/>
    </font>
    <font>
      <name val="Aptos"/>
      <i val="1"/>
      <color rgb="005C6670"/>
      <sz val="9"/>
    </font>
    <font>
      <name val="Aptos Display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E7EAED"/>
      </patternFill>
    </fill>
    <fill>
      <patternFill patternType="solid">
        <fgColor rgb="00A84F2A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1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2" fillId="3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261E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Enveloppe / Engagé net par lot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'Synthèse'!B11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'Synthèse'!$A$12:$A$19</f>
            </numRef>
          </cat>
          <val>
            <numRef>
              <f>'Synthèse'!$B$12:$B$19</f>
            </numRef>
          </val>
        </ser>
        <ser>
          <idx val="1"/>
          <order val="1"/>
          <tx>
            <strRef>
              <f>'Synthèse'!C11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'Synthèse'!$A$12:$A$19</f>
            </numRef>
          </cat>
          <val>
            <numRef>
              <f>'Synthèse'!$C$12:$C$19</f>
            </numRef>
          </val>
        </ser>
        <gapWidth val="8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 (€)</a:t>
                </a:r>
              </a:p>
            </rich>
          </tx>
        </title>
        <numFmt formatCode="# ##0 [$€-fr-FR]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9</row>
      <rowOff>0</rowOff>
    </from>
    <ext cx="594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Engagements" displayName="tEngagements" ref="A1:Q101" headerRowCount="1">
  <autoFilter ref="A1:Q101"/>
  <tableColumns count="17">
    <tableColumn id="1" name="ID engagement"/>
    <tableColumn id="2" name="Date d’engagement"/>
    <tableColumn id="3" name="Statut"/>
    <tableColumn id="4" name="Nature"/>
    <tableColumn id="5" name="Contrepartie ou porteur"/>
    <tableColumn id="6" name="Objet"/>
    <tableColumn id="7" name="Lot"/>
    <tableColumn id="8" name="Centre de coût"/>
    <tableColumn id="9" name="Référence commande/accord"/>
    <tableColumn id="10" name="Montant initial HT"/>
    <tableColumn id="11" name="Montant annulé HT"/>
    <tableColumn id="12" name="Engagé net HT"/>
    <tableColumn id="13" name="Facturé cumulé HT"/>
    <tableColumn id="14" name="Exposition non facturée HT"/>
    <tableColumn id="15" name="Âge en jours"/>
    <tableColumn id="16" name="Alerte"/>
    <tableColumn id="17" name="Commentair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udgets" displayName="tBudgets" ref="A1:F101" headerRowCount="1">
  <autoFilter ref="A1:F101"/>
  <tableColumns count="6">
    <tableColumn id="1" name="Lot"/>
    <tableColumn id="2" name="Enveloppe de pilotage HT"/>
    <tableColumn id="3" name="Engagé net HT"/>
    <tableColumn id="4" name="Reste à engager HT"/>
    <tableColumn id="5" name="Taux engagé"/>
    <tableColumn id="6" name="Éta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E1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7" customWidth="1" min="2" max="2"/>
    <col width="21" customWidth="1" min="3" max="3"/>
    <col width="26" customWidth="1" min="4" max="4"/>
    <col width="3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4" customHeight="1">
      <c r="A1" s="1" t="inlineStr">
        <is>
          <t>Suivi des engagements chantier</t>
        </is>
      </c>
      <c r="B1" s="34" t="n"/>
      <c r="C1" s="35" t="n"/>
      <c r="D1" s="3" t="inlineStr">
        <is>
          <t>Contexte du pilotage</t>
        </is>
      </c>
      <c r="E1" s="4" t="inlineStr"/>
    </row>
    <row r="2">
      <c r="A2" s="5" t="inlineStr">
        <is>
          <t>Enveloppe totale HT</t>
        </is>
      </c>
      <c r="B2" s="36">
        <f>SUM('Budgets par lot'!$B$2:$B$101)</f>
        <v/>
      </c>
      <c r="D2" s="5" t="inlineStr">
        <is>
          <t>Chantier</t>
        </is>
      </c>
      <c r="E2" s="7">
        <f>Paramètres!B2</f>
        <v/>
      </c>
    </row>
    <row r="3">
      <c r="A3" s="8" t="inlineStr">
        <is>
          <t>Engagé net HT</t>
        </is>
      </c>
      <c r="B3" s="36">
        <f>SUM('Engagements'!$L$2:$L$101)</f>
        <v/>
      </c>
      <c r="D3" s="8" t="inlineStr">
        <is>
          <t>Code chantier</t>
        </is>
      </c>
      <c r="E3" s="7">
        <f>Paramètres!B3</f>
        <v/>
      </c>
    </row>
    <row r="4">
      <c r="A4" s="5" t="inlineStr">
        <is>
          <t>Reste à engager HT</t>
        </is>
      </c>
      <c r="B4" s="36">
        <f>SUM('Budgets par lot'!$D$2:$D$101)</f>
        <v/>
      </c>
      <c r="D4" s="5" t="inlineStr">
        <is>
          <t>Date d’arrêté</t>
        </is>
      </c>
      <c r="E4" s="9">
        <f>Paramètres!B4</f>
        <v/>
      </c>
    </row>
    <row r="5">
      <c r="A5" s="8" t="inlineStr">
        <is>
          <t>Taux engagé</t>
        </is>
      </c>
      <c r="B5" s="10">
        <f>IFERROR(B3/B2,"")</f>
        <v/>
      </c>
      <c r="D5" s="8" t="inlineStr">
        <is>
          <t>Seuil de consommation</t>
        </is>
      </c>
      <c r="E5" s="11">
        <f>Paramètres!B5</f>
        <v/>
      </c>
    </row>
    <row r="6">
      <c r="A6" s="5" t="inlineStr">
        <is>
          <t>Exposition non facturée HT</t>
        </is>
      </c>
      <c r="B6" s="36">
        <f>SUM('Engagements'!$N$2:$N$101)</f>
        <v/>
      </c>
      <c r="D6" s="5" t="inlineStr">
        <is>
          <t>Ancienneté d’exposition</t>
        </is>
      </c>
      <c r="E6" s="12">
        <f>Paramètres!B6</f>
        <v/>
      </c>
    </row>
    <row r="7">
      <c r="A7" s="8" t="inlineStr">
        <is>
          <t>Engagements à valider</t>
        </is>
      </c>
      <c r="B7" s="13">
        <f>COUNTIF('Engagements'!$C$2:$C$101,"À valider")</f>
        <v/>
      </c>
      <c r="D7" s="8" t="inlineStr">
        <is>
          <t>Seuil d’exposition</t>
        </is>
      </c>
      <c r="E7" s="37">
        <f>Paramètres!B7</f>
        <v/>
      </c>
    </row>
    <row r="8"/>
    <row r="9" ht="48" customHeight="1">
      <c r="A9" s="15" t="inlineStr">
        <is>
          <t>Lecture</t>
        </is>
      </c>
      <c r="B9" s="16" t="inlineStr">
        <is>
          <t>Le reste à engager compare les engagements nets aux enveloppes de pilotage. L’exposition non facturée est un repère d’examen, sans suivi individuel des factures.</t>
        </is>
      </c>
    </row>
    <row r="10"/>
    <row r="11">
      <c r="A11" s="3" t="inlineStr">
        <is>
          <t>Lot</t>
        </is>
      </c>
      <c r="B11" s="3" t="inlineStr">
        <is>
          <t>Enveloppe HT</t>
        </is>
      </c>
      <c r="C11" s="3" t="inlineStr">
        <is>
          <t>Engagé net HT</t>
        </is>
      </c>
    </row>
    <row r="12">
      <c r="A12" s="17">
        <f>'Budgets par lot'!A2</f>
        <v/>
      </c>
      <c r="B12" s="38">
        <f>'Budgets par lot'!B2</f>
        <v/>
      </c>
      <c r="C12" s="38">
        <f>'Budgets par lot'!C2</f>
        <v/>
      </c>
    </row>
    <row r="13">
      <c r="A13" s="19">
        <f>'Budgets par lot'!A3</f>
        <v/>
      </c>
      <c r="B13" s="39">
        <f>'Budgets par lot'!B3</f>
        <v/>
      </c>
      <c r="C13" s="39">
        <f>'Budgets par lot'!C3</f>
        <v/>
      </c>
    </row>
    <row r="14">
      <c r="A14" s="17">
        <f>'Budgets par lot'!A4</f>
        <v/>
      </c>
      <c r="B14" s="38">
        <f>'Budgets par lot'!B4</f>
        <v/>
      </c>
      <c r="C14" s="38">
        <f>'Budgets par lot'!C4</f>
        <v/>
      </c>
    </row>
    <row r="15">
      <c r="A15" s="19">
        <f>'Budgets par lot'!A5</f>
        <v/>
      </c>
      <c r="B15" s="39">
        <f>'Budgets par lot'!B5</f>
        <v/>
      </c>
      <c r="C15" s="39">
        <f>'Budgets par lot'!C5</f>
        <v/>
      </c>
    </row>
    <row r="16">
      <c r="A16" s="17">
        <f>'Budgets par lot'!A6</f>
        <v/>
      </c>
      <c r="B16" s="38">
        <f>'Budgets par lot'!B6</f>
        <v/>
      </c>
      <c r="C16" s="38">
        <f>'Budgets par lot'!C6</f>
        <v/>
      </c>
    </row>
    <row r="17">
      <c r="A17" s="19">
        <f>'Budgets par lot'!A7</f>
        <v/>
      </c>
      <c r="B17" s="39">
        <f>'Budgets par lot'!B7</f>
        <v/>
      </c>
      <c r="C17" s="39">
        <f>'Budgets par lot'!C7</f>
        <v/>
      </c>
    </row>
    <row r="18">
      <c r="A18" s="17">
        <f>'Budgets par lot'!A8</f>
        <v/>
      </c>
      <c r="B18" s="38">
        <f>'Budgets par lot'!B8</f>
        <v/>
      </c>
      <c r="C18" s="38">
        <f>'Budgets par lot'!C8</f>
        <v/>
      </c>
    </row>
    <row r="19">
      <c r="A19" s="19">
        <f>'Budgets par lot'!A9</f>
        <v/>
      </c>
      <c r="B19" s="39">
        <f>'Budgets par lot'!B9</f>
        <v/>
      </c>
      <c r="C19" s="39">
        <f>'Budgets par lot'!C9</f>
        <v/>
      </c>
    </row>
  </sheetData>
  <mergeCells count="1">
    <mergeCell ref="A1:C1"/>
  </mergeCells>
  <conditionalFormatting sqref="B4">
    <cfRule type="expression" priority="1" dxfId="0">
      <formula>B4&lt;0</formula>
    </cfRule>
  </conditionalFormatting>
  <conditionalFormatting sqref="B5">
    <cfRule type="expression" priority="2" dxfId="1">
      <formula>B5&gt;=Paramètres!$B$5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B10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2" customWidth="1" min="2" max="2"/>
  </cols>
  <sheetData>
    <row r="1" ht="28" customHeight="1">
      <c r="A1" s="21" t="inlineStr">
        <is>
          <t>Paramètre</t>
        </is>
      </c>
      <c r="B1" s="21" t="inlineStr">
        <is>
          <t>Valeur modifiable</t>
        </is>
      </c>
    </row>
    <row r="2">
      <c r="A2" s="5" t="inlineStr">
        <is>
          <t>Nom du chantier</t>
        </is>
      </c>
      <c r="B2" s="22" t="inlineStr">
        <is>
          <t>Projet-école Horizon — fictif</t>
        </is>
      </c>
    </row>
    <row r="3">
      <c r="A3" s="8" t="inlineStr">
        <is>
          <t>Code chantier</t>
        </is>
      </c>
      <c r="B3" s="22" t="inlineStr">
        <is>
          <t>DEMO-2026-01</t>
        </is>
      </c>
    </row>
    <row r="4">
      <c r="A4" s="5" t="inlineStr">
        <is>
          <t>Date d’arrêté</t>
        </is>
      </c>
      <c r="B4" s="23" t="n">
        <v>46272</v>
      </c>
    </row>
    <row r="5">
      <c r="A5" s="8" t="inlineStr">
        <is>
          <t>Seuil de consommation</t>
        </is>
      </c>
      <c r="B5" s="24" t="n">
        <v>0.9</v>
      </c>
    </row>
    <row r="6">
      <c r="A6" s="5" t="inlineStr">
        <is>
          <t>Ancienneté d’exposition</t>
        </is>
      </c>
      <c r="B6" s="25" t="n">
        <v>30</v>
      </c>
    </row>
    <row r="7">
      <c r="A7" s="8" t="inlineStr">
        <is>
          <t>Seuil d’exposition unitaire</t>
        </is>
      </c>
      <c r="B7" s="40" t="n">
        <v>10000</v>
      </c>
    </row>
    <row r="8"/>
    <row r="9" ht="58" customHeight="1">
      <c r="A9" s="5" t="inlineStr">
        <is>
          <t>Portée du classeur</t>
        </is>
      </c>
      <c r="B9" s="27" t="inlineStr">
        <is>
          <t>Outil de pilotage interne : il ne remplace ni le suivi détaillé des factures et paiements, ni un budget contractuel, ni un document comptable officiel.</t>
        </is>
      </c>
    </row>
    <row r="10" ht="30" customHeight="1">
      <c r="A10" s="5" t="inlineStr">
        <is>
          <t>Repère visuel</t>
        </is>
      </c>
      <c r="B10" s="27" t="inlineStr">
        <is>
          <t>Les cellules jaunes sont modifiables.</t>
        </is>
      </c>
    </row>
  </sheetData>
  <autoFilter ref="A1:B7"/>
  <dataValidations count="4">
    <dataValidation sqref="B4" showErrorMessage="1" showInputMessage="1" allowBlank="0" errorTitle="Date non valide" error="Saisissez une date comprise entre le 01/01/2020 et le 31/12/2100." promptTitle="Date d’arrêté" prompt="Date de référence utilisée pour calculer l’âge des engagements." type="date" operator="between">
      <formula1>DATE(2020,1,1)</formula1>
      <formula2>DATE(2100,12,31)</formula2>
    </dataValidation>
    <dataValidation sqref="B5" showErrorMessage="1" showInputMessage="1" allowBlank="0" errorTitle="Taux non valide" error="Saisissez un taux compris entre 0,00 % et 100,00 %." type="decimal" operator="between">
      <formula1>0</formula1>
      <formula2>1</formula2>
    </dataValidation>
    <dataValidation sqref="B6" showErrorMessage="1" showInputMessage="1" allowBlank="0" errorTitle="Ancienneté non valide" error="Saisissez un nombre entier de jours positif ou nul." type="whole" operator="between">
      <formula1>0</formula1>
      <formula2>3650</formula2>
    </dataValidation>
    <dataValidation sqref="B7" showErrorMessage="1" showInputMessage="1" allowBlank="0" errorTitle="Montant non valide" error="Saisissez un montant positif ou nul." type="decimal" operator="between">
      <formula1>0</formula1>
      <formula2>1000000000000000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A441"/>
    <outlinePr summaryBelow="1" summaryRight="1"/>
    <pageSetUpPr/>
  </sheetPr>
  <dimension ref="A1:Q1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7" customWidth="1" min="4" max="4"/>
    <col width="30" customWidth="1" min="5" max="5"/>
    <col width="32" customWidth="1" min="6" max="6"/>
    <col width="18" customWidth="1" min="7" max="7"/>
    <col width="30" customWidth="1" min="8" max="8"/>
    <col width="27" customWidth="1" min="9" max="9"/>
    <col width="19" customWidth="1" min="10" max="10"/>
    <col width="19" customWidth="1" min="11" max="11"/>
    <col width="18" customWidth="1" min="12" max="12"/>
    <col width="21" customWidth="1" min="13" max="13"/>
    <col width="25" customWidth="1" min="14" max="14"/>
    <col width="14" customWidth="1" min="15" max="15"/>
    <col width="23" customWidth="1" min="16" max="16"/>
    <col width="38" customWidth="1" min="17" max="17"/>
  </cols>
  <sheetData>
    <row r="1" ht="42" customHeight="1">
      <c r="A1" s="21" t="inlineStr">
        <is>
          <t>ID engagement</t>
        </is>
      </c>
      <c r="B1" s="21" t="inlineStr">
        <is>
          <t>Date d’engagement</t>
        </is>
      </c>
      <c r="C1" s="21" t="inlineStr">
        <is>
          <t>Statut</t>
        </is>
      </c>
      <c r="D1" s="21" t="inlineStr">
        <is>
          <t>Nature</t>
        </is>
      </c>
      <c r="E1" s="21" t="inlineStr">
        <is>
          <t>Contrepartie ou porteur</t>
        </is>
      </c>
      <c r="F1" s="21" t="inlineStr">
        <is>
          <t>Objet</t>
        </is>
      </c>
      <c r="G1" s="21" t="inlineStr">
        <is>
          <t>Lot</t>
        </is>
      </c>
      <c r="H1" s="21" t="inlineStr">
        <is>
          <t>Centre de coût</t>
        </is>
      </c>
      <c r="I1" s="21" t="inlineStr">
        <is>
          <t>Référence commande/accord</t>
        </is>
      </c>
      <c r="J1" s="21" t="inlineStr">
        <is>
          <t>Montant initial HT</t>
        </is>
      </c>
      <c r="K1" s="21" t="inlineStr">
        <is>
          <t>Montant annulé HT</t>
        </is>
      </c>
      <c r="L1" s="21" t="inlineStr">
        <is>
          <t>Engagé net HT</t>
        </is>
      </c>
      <c r="M1" s="21" t="inlineStr">
        <is>
          <t>Facturé cumulé HT</t>
        </is>
      </c>
      <c r="N1" s="21" t="inlineStr">
        <is>
          <t>Exposition non facturée HT</t>
        </is>
      </c>
      <c r="O1" s="21" t="inlineStr">
        <is>
          <t>Âge en jours</t>
        </is>
      </c>
      <c r="P1" s="21" t="inlineStr">
        <is>
          <t>Alerte</t>
        </is>
      </c>
      <c r="Q1" s="21" t="inlineStr">
        <is>
          <t>Commentaire</t>
        </is>
      </c>
    </row>
    <row r="2" ht="34" customHeight="1">
      <c r="A2" s="22" t="inlineStr">
        <is>
          <t>E-001</t>
        </is>
      </c>
      <c r="B2" s="23" t="n">
        <v>46208</v>
      </c>
      <c r="C2" s="22" t="inlineStr">
        <is>
          <t>Engagé</t>
        </is>
      </c>
      <c r="D2" s="22" t="inlineStr">
        <is>
          <t>Commande</t>
        </is>
      </c>
      <c r="E2" s="28" t="inlineStr">
        <is>
          <t>Société Démo Alpha</t>
        </is>
      </c>
      <c r="F2" s="28" t="inlineStr">
        <is>
          <t>Terrassement général fictif</t>
        </is>
      </c>
      <c r="G2" s="22" t="inlineStr">
        <is>
          <t>Terrassement</t>
        </is>
      </c>
      <c r="H2" s="22" t="inlineStr">
        <is>
          <t>CC-100 Préparation</t>
        </is>
      </c>
      <c r="I2" s="22" t="inlineStr">
        <is>
          <t>CMD-DEMO-001</t>
        </is>
      </c>
      <c r="J2" s="41" t="n">
        <v>42000</v>
      </c>
      <c r="K2" s="41" t="n">
        <v>0</v>
      </c>
      <c r="L2" s="42">
        <f>IF(A2="","",IF(OR(C2="Engagé",C2="Soldé"),MAX(0,N(J2)-N(K2)),0))</f>
        <v/>
      </c>
      <c r="M2" s="41" t="n">
        <v>30000</v>
      </c>
      <c r="N2" s="42">
        <f>IF(A2="","",MAX(0,N(L2)-N(M2)))</f>
        <v/>
      </c>
      <c r="O2" s="31">
        <f>IF(OR(A2="",B2="",L2=0),"",MAX(0,Paramètres!$B$4-B2))</f>
        <v/>
      </c>
      <c r="P2" s="32">
        <f>IF(A2="","",IF(OR(B2="",C2="",D2="",F2="",G2="",H2="",J2="",AND(D2="Commande",I2="")),"À compléter",IF(M2&gt;L2,"Facturé &gt; engagé",IF(AND(N2&gt;=Paramètres!$B$7,O2&gt;Paramètres!$B$6),"Exposition ancienne",""))))</f>
        <v/>
      </c>
      <c r="Q2" s="28" t="inlineStr">
        <is>
          <t>Prestations de démonstration</t>
        </is>
      </c>
    </row>
    <row r="3" ht="34" customHeight="1">
      <c r="A3" s="22" t="inlineStr">
        <is>
          <t>E-002</t>
        </is>
      </c>
      <c r="B3" s="23" t="n">
        <v>46188</v>
      </c>
      <c r="C3" s="22" t="inlineStr">
        <is>
          <t>Engagé</t>
        </is>
      </c>
      <c r="D3" s="22" t="inlineStr">
        <is>
          <t>Commande</t>
        </is>
      </c>
      <c r="E3" s="28" t="inlineStr">
        <is>
          <t>Entreprise Fictive Bêta</t>
        </is>
      </c>
      <c r="F3" s="28" t="inlineStr">
        <is>
          <t>Élévation structure témoin</t>
        </is>
      </c>
      <c r="G3" s="22" t="inlineStr">
        <is>
          <t>Gros œuvre</t>
        </is>
      </c>
      <c r="H3" s="22" t="inlineStr">
        <is>
          <t>CC-200 Structure</t>
        </is>
      </c>
      <c r="I3" s="22" t="inlineStr">
        <is>
          <t>CMD-DEMO-002</t>
        </is>
      </c>
      <c r="J3" s="41" t="n">
        <v>120000</v>
      </c>
      <c r="K3" s="41" t="n">
        <v>5000</v>
      </c>
      <c r="L3" s="42">
        <f>IF(A3="","",IF(OR(C3="Engagé",C3="Soldé"),MAX(0,N(J3)-N(K3)),0))</f>
        <v/>
      </c>
      <c r="M3" s="41" t="n">
        <v>50000</v>
      </c>
      <c r="N3" s="42">
        <f>IF(A3="","",MAX(0,N(L3)-N(M3)))</f>
        <v/>
      </c>
      <c r="O3" s="31">
        <f>IF(OR(A3="",B3="",L3=0),"",MAX(0,Paramètres!$B$4-B3))</f>
        <v/>
      </c>
      <c r="P3" s="32">
        <f>IF(A3="","",IF(OR(B3="",C3="",D3="",F3="",G3="",H3="",J3="",AND(D3="Commande",I3="")),"À compléter",IF(M3&gt;L3,"Facturé &gt; engagé",IF(AND(N3&gt;=Paramètres!$B$7,O3&gt;Paramètres!$B$6),"Exposition ancienne",""))))</f>
        <v/>
      </c>
      <c r="Q3" s="28" t="inlineStr">
        <is>
          <t>Avenant fictif intégré par annulation partielle</t>
        </is>
      </c>
    </row>
    <row r="4" ht="34" customHeight="1">
      <c r="A4" s="22" t="inlineStr">
        <is>
          <t>E-003</t>
        </is>
      </c>
      <c r="B4" s="23" t="n">
        <v>46266</v>
      </c>
      <c r="C4" s="22" t="inlineStr">
        <is>
          <t>À valider</t>
        </is>
      </c>
      <c r="D4" s="22" t="inlineStr">
        <is>
          <t>Accord interne</t>
        </is>
      </c>
      <c r="E4" s="28" t="inlineStr">
        <is>
          <t>Équipe test chantier</t>
        </is>
      </c>
      <c r="F4" s="28" t="inlineStr">
        <is>
          <t>Préparation électrique interne</t>
        </is>
      </c>
      <c r="G4" s="22" t="inlineStr">
        <is>
          <t>Électricité</t>
        </is>
      </c>
      <c r="H4" s="22" t="inlineStr">
        <is>
          <t>CC-300 Corps techniques</t>
        </is>
      </c>
      <c r="I4" s="22" t="inlineStr">
        <is>
          <t>ACC-DEMO-003</t>
        </is>
      </c>
      <c r="J4" s="41" t="n">
        <v>18500</v>
      </c>
      <c r="K4" s="41" t="n">
        <v>0</v>
      </c>
      <c r="L4" s="42">
        <f>IF(A4="","",IF(OR(C4="Engagé",C4="Soldé"),MAX(0,N(J4)-N(K4)),0))</f>
        <v/>
      </c>
      <c r="M4" s="41" t="n">
        <v>0</v>
      </c>
      <c r="N4" s="42">
        <f>IF(A4="","",MAX(0,N(L4)-N(M4)))</f>
        <v/>
      </c>
      <c r="O4" s="31">
        <f>IF(OR(A4="",B4="",L4=0),"",MAX(0,Paramètres!$B$4-B4))</f>
        <v/>
      </c>
      <c r="P4" s="32">
        <f>IF(A4="","",IF(OR(B4="",C4="",D4="",F4="",G4="",H4="",J4="",AND(D4="Commande",I4="")),"À compléter",IF(M4&gt;L4,"Facturé &gt; engagé",IF(AND(N4&gt;=Paramètres!$B$7,O4&gt;Paramètres!$B$6),"Exposition ancienne",""))))</f>
        <v/>
      </c>
      <c r="Q4" s="28" t="inlineStr">
        <is>
          <t>Validation interne en attente</t>
        </is>
      </c>
    </row>
    <row r="5" ht="34" customHeight="1">
      <c r="A5" s="22" t="inlineStr">
        <is>
          <t>E-004</t>
        </is>
      </c>
      <c r="B5" s="23" t="n">
        <v>46221</v>
      </c>
      <c r="C5" s="22" t="inlineStr">
        <is>
          <t>Engagé</t>
        </is>
      </c>
      <c r="D5" s="22" t="inlineStr">
        <is>
          <t>Accord interne</t>
        </is>
      </c>
      <c r="E5" s="28" t="inlineStr">
        <is>
          <t>Atelier Imaginaire Delta</t>
        </is>
      </c>
      <c r="F5" s="28" t="inlineStr">
        <is>
          <t>Distribution plomberie témoin</t>
        </is>
      </c>
      <c r="G5" s="22" t="inlineStr">
        <is>
          <t>Plomberie</t>
        </is>
      </c>
      <c r="H5" s="22" t="inlineStr">
        <is>
          <t>CC-300 Corps techniques</t>
        </is>
      </c>
      <c r="I5" s="22" t="inlineStr">
        <is>
          <t>ACC-DEMO-004</t>
        </is>
      </c>
      <c r="J5" s="41" t="n">
        <v>34800</v>
      </c>
      <c r="K5" s="41" t="n">
        <v>0</v>
      </c>
      <c r="L5" s="42">
        <f>IF(A5="","",IF(OR(C5="Engagé",C5="Soldé"),MAX(0,N(J5)-N(K5)),0))</f>
        <v/>
      </c>
      <c r="M5" s="41" t="n">
        <v>20000</v>
      </c>
      <c r="N5" s="42">
        <f>IF(A5="","",MAX(0,N(L5)-N(M5)))</f>
        <v/>
      </c>
      <c r="O5" s="31">
        <f>IF(OR(A5="",B5="",L5=0),"",MAX(0,Paramètres!$B$4-B5))</f>
        <v/>
      </c>
      <c r="P5" s="32">
        <f>IF(A5="","",IF(OR(B5="",C5="",D5="",F5="",G5="",H5="",J5="",AND(D5="Commande",I5="")),"À compléter",IF(M5&gt;L5,"Facturé &gt; engagé",IF(AND(N5&gt;=Paramètres!$B$7,O5&gt;Paramètres!$B$6),"Exposition ancienne",""))))</f>
        <v/>
      </c>
      <c r="Q5" s="28" t="inlineStr">
        <is>
          <t>Accord interne de démonstration</t>
        </is>
      </c>
    </row>
    <row r="6" ht="34" customHeight="1">
      <c r="A6" s="22" t="inlineStr">
        <is>
          <t>E-005</t>
        </is>
      </c>
      <c r="B6" s="23" t="n">
        <v>46162</v>
      </c>
      <c r="C6" s="22" t="inlineStr">
        <is>
          <t>Soldé</t>
        </is>
      </c>
      <c r="D6" s="22" t="inlineStr">
        <is>
          <t>Commande</t>
        </is>
      </c>
      <c r="E6" s="28" t="inlineStr">
        <is>
          <t>Société École Epsilon</t>
        </is>
      </c>
      <c r="F6" s="28" t="inlineStr">
        <is>
          <t>Étanchéité toiture fictive</t>
        </is>
      </c>
      <c r="G6" s="22" t="inlineStr">
        <is>
          <t>Étanchéité</t>
        </is>
      </c>
      <c r="H6" s="22" t="inlineStr">
        <is>
          <t>CC-400 Second œuvre</t>
        </is>
      </c>
      <c r="I6" s="22" t="inlineStr">
        <is>
          <t>CMD-DEMO-005</t>
        </is>
      </c>
      <c r="J6" s="41" t="n">
        <v>41000</v>
      </c>
      <c r="K6" s="41" t="n">
        <v>0</v>
      </c>
      <c r="L6" s="42">
        <f>IF(A6="","",IF(OR(C6="Engagé",C6="Soldé"),MAX(0,N(J6)-N(K6)),0))</f>
        <v/>
      </c>
      <c r="M6" s="41" t="n">
        <v>41000</v>
      </c>
      <c r="N6" s="42">
        <f>IF(A6="","",MAX(0,N(L6)-N(M6)))</f>
        <v/>
      </c>
      <c r="O6" s="31">
        <f>IF(OR(A6="",B6="",L6=0),"",MAX(0,Paramètres!$B$4-B6))</f>
        <v/>
      </c>
      <c r="P6" s="32">
        <f>IF(A6="","",IF(OR(B6="",C6="",D6="",F6="",G6="",H6="",J6="",AND(D6="Commande",I6="")),"À compléter",IF(M6&gt;L6,"Facturé &gt; engagé",IF(AND(N6&gt;=Paramètres!$B$7,O6&gt;Paramètres!$B$6),"Exposition ancienne",""))))</f>
        <v/>
      </c>
      <c r="Q6" s="28" t="inlineStr">
        <is>
          <t>Engagement soldé dans le scénario</t>
        </is>
      </c>
    </row>
    <row r="7" ht="34" customHeight="1">
      <c r="A7" s="22" t="inlineStr">
        <is>
          <t>E-006</t>
        </is>
      </c>
      <c r="B7" s="23" t="n">
        <v>46236</v>
      </c>
      <c r="C7" s="22" t="inlineStr">
        <is>
          <t>Annulé</t>
        </is>
      </c>
      <c r="D7" s="22" t="inlineStr">
        <is>
          <t>Commande</t>
        </is>
      </c>
      <c r="E7" s="28" t="inlineStr">
        <is>
          <t>Fournisseur Démonstration Zêta</t>
        </is>
      </c>
      <c r="F7" s="28" t="inlineStr">
        <is>
          <t>Menuiseries annulées</t>
        </is>
      </c>
      <c r="G7" s="22" t="inlineStr">
        <is>
          <t>Menuiseries</t>
        </is>
      </c>
      <c r="H7" s="22" t="inlineStr">
        <is>
          <t>CC-400 Second œuvre</t>
        </is>
      </c>
      <c r="I7" s="22" t="inlineStr">
        <is>
          <t>CMD-DEMO-006</t>
        </is>
      </c>
      <c r="J7" s="41" t="n">
        <v>27000</v>
      </c>
      <c r="K7" s="41" t="n">
        <v>0</v>
      </c>
      <c r="L7" s="42">
        <f>IF(A7="","",IF(OR(C7="Engagé",C7="Soldé"),MAX(0,N(J7)-N(K7)),0))</f>
        <v/>
      </c>
      <c r="M7" s="41" t="n">
        <v>0</v>
      </c>
      <c r="N7" s="42">
        <f>IF(A7="","",MAX(0,N(L7)-N(M7)))</f>
        <v/>
      </c>
      <c r="O7" s="31">
        <f>IF(OR(A7="",B7="",L7=0),"",MAX(0,Paramètres!$B$4-B7))</f>
        <v/>
      </c>
      <c r="P7" s="32">
        <f>IF(A7="","",IF(OR(B7="",C7="",D7="",F7="",G7="",H7="",J7="",AND(D7="Commande",I7="")),"À compléter",IF(M7&gt;L7,"Facturé &gt; engagé",IF(AND(N7&gt;=Paramètres!$B$7,O7&gt;Paramètres!$B$6),"Exposition ancienne",""))))</f>
        <v/>
      </c>
      <c r="Q7" s="28" t="inlineStr">
        <is>
          <t>Commande fictive entièrement annulée par statut</t>
        </is>
      </c>
    </row>
    <row r="8" ht="34" customHeight="1">
      <c r="A8" s="22" t="inlineStr">
        <is>
          <t>E-007</t>
        </is>
      </c>
      <c r="B8" s="23" t="n">
        <v>46239</v>
      </c>
      <c r="C8" s="22" t="inlineStr">
        <is>
          <t>Engagé</t>
        </is>
      </c>
      <c r="D8" s="22" t="inlineStr">
        <is>
          <t>Commande</t>
        </is>
      </c>
      <c r="E8" s="28" t="inlineStr">
        <is>
          <t>Consortium Fictif Éta</t>
        </is>
      </c>
      <c r="F8" s="28" t="inlineStr">
        <is>
          <t>Équipements électriques témoins</t>
        </is>
      </c>
      <c r="G8" s="22" t="inlineStr">
        <is>
          <t>Électricité</t>
        </is>
      </c>
      <c r="H8" s="22" t="inlineStr">
        <is>
          <t>CC-300 Corps techniques</t>
        </is>
      </c>
      <c r="I8" s="22" t="inlineStr">
        <is>
          <t>CMD-DEMO-007</t>
        </is>
      </c>
      <c r="J8" s="41" t="n">
        <v>52000</v>
      </c>
      <c r="K8" s="41" t="n">
        <v>0</v>
      </c>
      <c r="L8" s="42">
        <f>IF(A8="","",IF(OR(C8="Engagé",C8="Soldé"),MAX(0,N(J8)-N(K8)),0))</f>
        <v/>
      </c>
      <c r="M8" s="41" t="n">
        <v>10000</v>
      </c>
      <c r="N8" s="42">
        <f>IF(A8="","",MAX(0,N(L8)-N(M8)))</f>
        <v/>
      </c>
      <c r="O8" s="31">
        <f>IF(OR(A8="",B8="",L8=0),"",MAX(0,Paramètres!$B$4-B8))</f>
        <v/>
      </c>
      <c r="P8" s="32">
        <f>IF(A8="","",IF(OR(B8="",C8="",D8="",F8="",G8="",H8="",J8="",AND(D8="Commande",I8="")),"À compléter",IF(M8&gt;L8,"Facturé &gt; engagé",IF(AND(N8&gt;=Paramètres!$B$7,O8&gt;Paramètres!$B$6),"Exposition ancienne",""))))</f>
        <v/>
      </c>
      <c r="Q8" s="28" t="inlineStr">
        <is>
          <t>Exposition à examiner</t>
        </is>
      </c>
    </row>
    <row r="9" ht="34" customHeight="1">
      <c r="A9" s="22" t="inlineStr">
        <is>
          <t>E-008</t>
        </is>
      </c>
      <c r="B9" s="23" t="n">
        <v>46254</v>
      </c>
      <c r="C9" s="22" t="inlineStr">
        <is>
          <t>Engagé</t>
        </is>
      </c>
      <c r="D9" s="22" t="inlineStr">
        <is>
          <t>Commande</t>
        </is>
      </c>
      <c r="E9" s="28" t="inlineStr">
        <is>
          <t>Menuiserie Bac à sable</t>
        </is>
      </c>
      <c r="F9" s="28" t="inlineStr">
        <is>
          <t>Menuiseries extérieures fictives</t>
        </is>
      </c>
      <c r="G9" s="22" t="inlineStr">
        <is>
          <t>Menuiseries</t>
        </is>
      </c>
      <c r="H9" s="22" t="inlineStr">
        <is>
          <t>CC-400 Second œuvre</t>
        </is>
      </c>
      <c r="I9" s="22" t="inlineStr">
        <is>
          <t>CMD-DEMO-008</t>
        </is>
      </c>
      <c r="J9" s="41" t="n">
        <v>68000</v>
      </c>
      <c r="K9" s="41" t="n">
        <v>3000</v>
      </c>
      <c r="L9" s="42">
        <f>IF(A9="","",IF(OR(C9="Engagé",C9="Soldé"),MAX(0,N(J9)-N(K9)),0))</f>
        <v/>
      </c>
      <c r="M9" s="41" t="n">
        <v>0</v>
      </c>
      <c r="N9" s="42">
        <f>IF(A9="","",MAX(0,N(L9)-N(M9)))</f>
        <v/>
      </c>
      <c r="O9" s="31">
        <f>IF(OR(A9="",B9="",L9=0),"",MAX(0,Paramètres!$B$4-B9))</f>
        <v/>
      </c>
      <c r="P9" s="32">
        <f>IF(A9="","",IF(OR(B9="",C9="",D9="",F9="",G9="",H9="",J9="",AND(D9="Commande",I9="")),"À compléter",IF(M9&gt;L9,"Facturé &gt; engagé",IF(AND(N9&gt;=Paramètres!$B$7,O9&gt;Paramètres!$B$6),"Exposition ancienne",""))))</f>
        <v/>
      </c>
      <c r="Q9" s="28" t="inlineStr">
        <is>
          <t>Annulation partielle de démonstration</t>
        </is>
      </c>
    </row>
    <row r="10" ht="34" customHeight="1">
      <c r="A10" s="22" t="inlineStr">
        <is>
          <t>E-009</t>
        </is>
      </c>
      <c r="B10" s="23" t="n">
        <v>46268</v>
      </c>
      <c r="C10" s="22" t="inlineStr">
        <is>
          <t>À valider</t>
        </is>
      </c>
      <c r="D10" s="22" t="inlineStr">
        <is>
          <t>Accord interne</t>
        </is>
      </c>
      <c r="E10" s="28" t="inlineStr">
        <is>
          <t>Cellule fictive travaux</t>
        </is>
      </c>
      <c r="F10" s="28" t="inlineStr">
        <is>
          <t>Renfort structure interne</t>
        </is>
      </c>
      <c r="G10" s="22" t="inlineStr">
        <is>
          <t>Gros œuvre</t>
        </is>
      </c>
      <c r="H10" s="22" t="inlineStr">
        <is>
          <t>CC-200 Structure</t>
        </is>
      </c>
      <c r="I10" s="22" t="inlineStr">
        <is>
          <t>ACC-DEMO-009</t>
        </is>
      </c>
      <c r="J10" s="41" t="n">
        <v>24000</v>
      </c>
      <c r="K10" s="41" t="n">
        <v>0</v>
      </c>
      <c r="L10" s="42">
        <f>IF(A10="","",IF(OR(C10="Engagé",C10="Soldé"),MAX(0,N(J10)-N(K10)),0))</f>
        <v/>
      </c>
      <c r="M10" s="41" t="n">
        <v>0</v>
      </c>
      <c r="N10" s="42">
        <f>IF(A10="","",MAX(0,N(L10)-N(M10)))</f>
        <v/>
      </c>
      <c r="O10" s="31">
        <f>IF(OR(A10="",B10="",L10=0),"",MAX(0,Paramètres!$B$4-B10))</f>
        <v/>
      </c>
      <c r="P10" s="32">
        <f>IF(A10="","",IF(OR(B10="",C10="",D10="",F10="",G10="",H10="",J10="",AND(D10="Commande",I10="")),"À compléter",IF(M10&gt;L10,"Facturé &gt; engagé",IF(AND(N10&gt;=Paramètres!$B$7,O10&gt;Paramètres!$B$6),"Exposition ancienne",""))))</f>
        <v/>
      </c>
      <c r="Q10" s="28" t="inlineStr">
        <is>
          <t>Arbitrage interne en attente</t>
        </is>
      </c>
    </row>
    <row r="11" ht="34" customHeight="1">
      <c r="A11" s="22" t="inlineStr">
        <is>
          <t>E-010</t>
        </is>
      </c>
      <c r="B11" s="23" t="n">
        <v>46262</v>
      </c>
      <c r="C11" s="22" t="inlineStr">
        <is>
          <t>Engagé</t>
        </is>
      </c>
      <c r="D11" s="22" t="inlineStr">
        <is>
          <t>Commande</t>
        </is>
      </c>
      <c r="E11" s="28" t="inlineStr">
        <is>
          <t>Entreprise Scénario Iota</t>
        </is>
      </c>
      <c r="F11" s="28" t="inlineStr">
        <is>
          <t>Reprise d’étanchéité témoin</t>
        </is>
      </c>
      <c r="G11" s="22" t="inlineStr">
        <is>
          <t>Étanchéité</t>
        </is>
      </c>
      <c r="H11" s="22" t="inlineStr">
        <is>
          <t>CC-400 Second œuvre</t>
        </is>
      </c>
      <c r="I11" s="22" t="inlineStr">
        <is>
          <t>CMD-DEMO-010</t>
        </is>
      </c>
      <c r="J11" s="41" t="n">
        <v>8600</v>
      </c>
      <c r="K11" s="41" t="n">
        <v>0</v>
      </c>
      <c r="L11" s="42">
        <f>IF(A11="","",IF(OR(C11="Engagé",C11="Soldé"),MAX(0,N(J11)-N(K11)),0))</f>
        <v/>
      </c>
      <c r="M11" s="41" t="n">
        <v>0</v>
      </c>
      <c r="N11" s="42">
        <f>IF(A11="","",MAX(0,N(L11)-N(M11)))</f>
        <v/>
      </c>
      <c r="O11" s="31">
        <f>IF(OR(A11="",B11="",L11=0),"",MAX(0,Paramètres!$B$4-B11))</f>
        <v/>
      </c>
      <c r="P11" s="32">
        <f>IF(A11="","",IF(OR(B11="",C11="",D11="",F11="",G11="",H11="",J11="",AND(D11="Commande",I11="")),"À compléter",IF(M11&gt;L11,"Facturé &gt; engagé",IF(AND(N11&gt;=Paramètres!$B$7,O11&gt;Paramètres!$B$6),"Exposition ancienne",""))))</f>
        <v/>
      </c>
      <c r="Q11" s="28" t="inlineStr">
        <is>
          <t>Petit engagement du scénario</t>
        </is>
      </c>
    </row>
    <row r="12" ht="22" customHeight="1">
      <c r="A12" s="22" t="n"/>
      <c r="B12" s="23" t="n"/>
      <c r="C12" s="22" t="n"/>
      <c r="D12" s="22" t="n"/>
      <c r="E12" s="28" t="n"/>
      <c r="F12" s="28" t="n"/>
      <c r="G12" s="22" t="n"/>
      <c r="H12" s="22" t="n"/>
      <c r="I12" s="22" t="n"/>
      <c r="J12" s="41" t="n"/>
      <c r="K12" s="41" t="n"/>
      <c r="L12" s="42">
        <f>IF(A12="","",IF(OR(C12="Engagé",C12="Soldé"),MAX(0,N(J12)-N(K12)),0))</f>
        <v/>
      </c>
      <c r="M12" s="41" t="n"/>
      <c r="N12" s="42">
        <f>IF(A12="","",MAX(0,N(L12)-N(M12)))</f>
        <v/>
      </c>
      <c r="O12" s="31">
        <f>IF(OR(A12="",B12="",L12=0),"",MAX(0,Paramètres!$B$4-B12))</f>
        <v/>
      </c>
      <c r="P12" s="32">
        <f>IF(A12="","",IF(OR(B12="",C12="",D12="",F12="",G12="",H12="",J12="",AND(D12="Commande",I12="")),"À compléter",IF(M12&gt;L12,"Facturé &gt; engagé",IF(AND(N12&gt;=Paramètres!$B$7,O12&gt;Paramètres!$B$6),"Exposition ancienne",""))))</f>
        <v/>
      </c>
      <c r="Q12" s="28" t="n"/>
    </row>
    <row r="13" ht="22" customHeight="1">
      <c r="A13" s="22" t="n"/>
      <c r="B13" s="23" t="n"/>
      <c r="C13" s="22" t="n"/>
      <c r="D13" s="22" t="n"/>
      <c r="E13" s="28" t="n"/>
      <c r="F13" s="28" t="n"/>
      <c r="G13" s="22" t="n"/>
      <c r="H13" s="22" t="n"/>
      <c r="I13" s="22" t="n"/>
      <c r="J13" s="41" t="n"/>
      <c r="K13" s="41" t="n"/>
      <c r="L13" s="42">
        <f>IF(A13="","",IF(OR(C13="Engagé",C13="Soldé"),MAX(0,N(J13)-N(K13)),0))</f>
        <v/>
      </c>
      <c r="M13" s="41" t="n"/>
      <c r="N13" s="42">
        <f>IF(A13="","",MAX(0,N(L13)-N(M13)))</f>
        <v/>
      </c>
      <c r="O13" s="31">
        <f>IF(OR(A13="",B13="",L13=0),"",MAX(0,Paramètres!$B$4-B13))</f>
        <v/>
      </c>
      <c r="P13" s="32">
        <f>IF(A13="","",IF(OR(B13="",C13="",D13="",F13="",G13="",H13="",J13="",AND(D13="Commande",I13="")),"À compléter",IF(M13&gt;L13,"Facturé &gt; engagé",IF(AND(N13&gt;=Paramètres!$B$7,O13&gt;Paramètres!$B$6),"Exposition ancienne",""))))</f>
        <v/>
      </c>
      <c r="Q13" s="28" t="n"/>
    </row>
    <row r="14" ht="22" customHeight="1">
      <c r="A14" s="22" t="n"/>
      <c r="B14" s="23" t="n"/>
      <c r="C14" s="22" t="n"/>
      <c r="D14" s="22" t="n"/>
      <c r="E14" s="28" t="n"/>
      <c r="F14" s="28" t="n"/>
      <c r="G14" s="22" t="n"/>
      <c r="H14" s="22" t="n"/>
      <c r="I14" s="22" t="n"/>
      <c r="J14" s="41" t="n"/>
      <c r="K14" s="41" t="n"/>
      <c r="L14" s="42">
        <f>IF(A14="","",IF(OR(C14="Engagé",C14="Soldé"),MAX(0,N(J14)-N(K14)),0))</f>
        <v/>
      </c>
      <c r="M14" s="41" t="n"/>
      <c r="N14" s="42">
        <f>IF(A14="","",MAX(0,N(L14)-N(M14)))</f>
        <v/>
      </c>
      <c r="O14" s="31">
        <f>IF(OR(A14="",B14="",L14=0),"",MAX(0,Paramètres!$B$4-B14))</f>
        <v/>
      </c>
      <c r="P14" s="32">
        <f>IF(A14="","",IF(OR(B14="",C14="",D14="",F14="",G14="",H14="",J14="",AND(D14="Commande",I14="")),"À compléter",IF(M14&gt;L14,"Facturé &gt; engagé",IF(AND(N14&gt;=Paramètres!$B$7,O14&gt;Paramètres!$B$6),"Exposition ancienne",""))))</f>
        <v/>
      </c>
      <c r="Q14" s="28" t="n"/>
    </row>
    <row r="15" ht="22" customHeight="1">
      <c r="A15" s="22" t="n"/>
      <c r="B15" s="23" t="n"/>
      <c r="C15" s="22" t="n"/>
      <c r="D15" s="22" t="n"/>
      <c r="E15" s="28" t="n"/>
      <c r="F15" s="28" t="n"/>
      <c r="G15" s="22" t="n"/>
      <c r="H15" s="22" t="n"/>
      <c r="I15" s="22" t="n"/>
      <c r="J15" s="41" t="n"/>
      <c r="K15" s="41" t="n"/>
      <c r="L15" s="42">
        <f>IF(A15="","",IF(OR(C15="Engagé",C15="Soldé"),MAX(0,N(J15)-N(K15)),0))</f>
        <v/>
      </c>
      <c r="M15" s="41" t="n"/>
      <c r="N15" s="42">
        <f>IF(A15="","",MAX(0,N(L15)-N(M15)))</f>
        <v/>
      </c>
      <c r="O15" s="31">
        <f>IF(OR(A15="",B15="",L15=0),"",MAX(0,Paramètres!$B$4-B15))</f>
        <v/>
      </c>
      <c r="P15" s="32">
        <f>IF(A15="","",IF(OR(B15="",C15="",D15="",F15="",G15="",H15="",J15="",AND(D15="Commande",I15="")),"À compléter",IF(M15&gt;L15,"Facturé &gt; engagé",IF(AND(N15&gt;=Paramètres!$B$7,O15&gt;Paramètres!$B$6),"Exposition ancienne",""))))</f>
        <v/>
      </c>
      <c r="Q15" s="28" t="n"/>
    </row>
    <row r="16" ht="22" customHeight="1">
      <c r="A16" s="22" t="n"/>
      <c r="B16" s="23" t="n"/>
      <c r="C16" s="22" t="n"/>
      <c r="D16" s="22" t="n"/>
      <c r="E16" s="28" t="n"/>
      <c r="F16" s="28" t="n"/>
      <c r="G16" s="22" t="n"/>
      <c r="H16" s="22" t="n"/>
      <c r="I16" s="22" t="n"/>
      <c r="J16" s="41" t="n"/>
      <c r="K16" s="41" t="n"/>
      <c r="L16" s="42">
        <f>IF(A16="","",IF(OR(C16="Engagé",C16="Soldé"),MAX(0,N(J16)-N(K16)),0))</f>
        <v/>
      </c>
      <c r="M16" s="41" t="n"/>
      <c r="N16" s="42">
        <f>IF(A16="","",MAX(0,N(L16)-N(M16)))</f>
        <v/>
      </c>
      <c r="O16" s="31">
        <f>IF(OR(A16="",B16="",L16=0),"",MAX(0,Paramètres!$B$4-B16))</f>
        <v/>
      </c>
      <c r="P16" s="32">
        <f>IF(A16="","",IF(OR(B16="",C16="",D16="",F16="",G16="",H16="",J16="",AND(D16="Commande",I16="")),"À compléter",IF(M16&gt;L16,"Facturé &gt; engagé",IF(AND(N16&gt;=Paramètres!$B$7,O16&gt;Paramètres!$B$6),"Exposition ancienne",""))))</f>
        <v/>
      </c>
      <c r="Q16" s="28" t="n"/>
    </row>
    <row r="17" ht="22" customHeight="1">
      <c r="A17" s="22" t="n"/>
      <c r="B17" s="23" t="n"/>
      <c r="C17" s="22" t="n"/>
      <c r="D17" s="22" t="n"/>
      <c r="E17" s="28" t="n"/>
      <c r="F17" s="28" t="n"/>
      <c r="G17" s="22" t="n"/>
      <c r="H17" s="22" t="n"/>
      <c r="I17" s="22" t="n"/>
      <c r="J17" s="41" t="n"/>
      <c r="K17" s="41" t="n"/>
      <c r="L17" s="42">
        <f>IF(A17="","",IF(OR(C17="Engagé",C17="Soldé"),MAX(0,N(J17)-N(K17)),0))</f>
        <v/>
      </c>
      <c r="M17" s="41" t="n"/>
      <c r="N17" s="42">
        <f>IF(A17="","",MAX(0,N(L17)-N(M17)))</f>
        <v/>
      </c>
      <c r="O17" s="31">
        <f>IF(OR(A17="",B17="",L17=0),"",MAX(0,Paramètres!$B$4-B17))</f>
        <v/>
      </c>
      <c r="P17" s="32">
        <f>IF(A17="","",IF(OR(B17="",C17="",D17="",F17="",G17="",H17="",J17="",AND(D17="Commande",I17="")),"À compléter",IF(M17&gt;L17,"Facturé &gt; engagé",IF(AND(N17&gt;=Paramètres!$B$7,O17&gt;Paramètres!$B$6),"Exposition ancienne",""))))</f>
        <v/>
      </c>
      <c r="Q17" s="28" t="n"/>
    </row>
    <row r="18" ht="22" customHeight="1">
      <c r="A18" s="22" t="n"/>
      <c r="B18" s="23" t="n"/>
      <c r="C18" s="22" t="n"/>
      <c r="D18" s="22" t="n"/>
      <c r="E18" s="28" t="n"/>
      <c r="F18" s="28" t="n"/>
      <c r="G18" s="22" t="n"/>
      <c r="H18" s="22" t="n"/>
      <c r="I18" s="22" t="n"/>
      <c r="J18" s="41" t="n"/>
      <c r="K18" s="41" t="n"/>
      <c r="L18" s="42">
        <f>IF(A18="","",IF(OR(C18="Engagé",C18="Soldé"),MAX(0,N(J18)-N(K18)),0))</f>
        <v/>
      </c>
      <c r="M18" s="41" t="n"/>
      <c r="N18" s="42">
        <f>IF(A18="","",MAX(0,N(L18)-N(M18)))</f>
        <v/>
      </c>
      <c r="O18" s="31">
        <f>IF(OR(A18="",B18="",L18=0),"",MAX(0,Paramètres!$B$4-B18))</f>
        <v/>
      </c>
      <c r="P18" s="32">
        <f>IF(A18="","",IF(OR(B18="",C18="",D18="",F18="",G18="",H18="",J18="",AND(D18="Commande",I18="")),"À compléter",IF(M18&gt;L18,"Facturé &gt; engagé",IF(AND(N18&gt;=Paramètres!$B$7,O18&gt;Paramètres!$B$6),"Exposition ancienne",""))))</f>
        <v/>
      </c>
      <c r="Q18" s="28" t="n"/>
    </row>
    <row r="19" ht="22" customHeight="1">
      <c r="A19" s="22" t="n"/>
      <c r="B19" s="23" t="n"/>
      <c r="C19" s="22" t="n"/>
      <c r="D19" s="22" t="n"/>
      <c r="E19" s="28" t="n"/>
      <c r="F19" s="28" t="n"/>
      <c r="G19" s="22" t="n"/>
      <c r="H19" s="22" t="n"/>
      <c r="I19" s="22" t="n"/>
      <c r="J19" s="41" t="n"/>
      <c r="K19" s="41" t="n"/>
      <c r="L19" s="42">
        <f>IF(A19="","",IF(OR(C19="Engagé",C19="Soldé"),MAX(0,N(J19)-N(K19)),0))</f>
        <v/>
      </c>
      <c r="M19" s="41" t="n"/>
      <c r="N19" s="42">
        <f>IF(A19="","",MAX(0,N(L19)-N(M19)))</f>
        <v/>
      </c>
      <c r="O19" s="31">
        <f>IF(OR(A19="",B19="",L19=0),"",MAX(0,Paramètres!$B$4-B19))</f>
        <v/>
      </c>
      <c r="P19" s="32">
        <f>IF(A19="","",IF(OR(B19="",C19="",D19="",F19="",G19="",H19="",J19="",AND(D19="Commande",I19="")),"À compléter",IF(M19&gt;L19,"Facturé &gt; engagé",IF(AND(N19&gt;=Paramètres!$B$7,O19&gt;Paramètres!$B$6),"Exposition ancienne",""))))</f>
        <v/>
      </c>
      <c r="Q19" s="28" t="n"/>
    </row>
    <row r="20" ht="22" customHeight="1">
      <c r="A20" s="22" t="n"/>
      <c r="B20" s="23" t="n"/>
      <c r="C20" s="22" t="n"/>
      <c r="D20" s="22" t="n"/>
      <c r="E20" s="28" t="n"/>
      <c r="F20" s="28" t="n"/>
      <c r="G20" s="22" t="n"/>
      <c r="H20" s="22" t="n"/>
      <c r="I20" s="22" t="n"/>
      <c r="J20" s="41" t="n"/>
      <c r="K20" s="41" t="n"/>
      <c r="L20" s="42">
        <f>IF(A20="","",IF(OR(C20="Engagé",C20="Soldé"),MAX(0,N(J20)-N(K20)),0))</f>
        <v/>
      </c>
      <c r="M20" s="41" t="n"/>
      <c r="N20" s="42">
        <f>IF(A20="","",MAX(0,N(L20)-N(M20)))</f>
        <v/>
      </c>
      <c r="O20" s="31">
        <f>IF(OR(A20="",B20="",L20=0),"",MAX(0,Paramètres!$B$4-B20))</f>
        <v/>
      </c>
      <c r="P20" s="32">
        <f>IF(A20="","",IF(OR(B20="",C20="",D20="",F20="",G20="",H20="",J20="",AND(D20="Commande",I20="")),"À compléter",IF(M20&gt;L20,"Facturé &gt; engagé",IF(AND(N20&gt;=Paramètres!$B$7,O20&gt;Paramètres!$B$6),"Exposition ancienne",""))))</f>
        <v/>
      </c>
      <c r="Q20" s="28" t="n"/>
    </row>
    <row r="21" ht="22" customHeight="1">
      <c r="A21" s="22" t="n"/>
      <c r="B21" s="23" t="n"/>
      <c r="C21" s="22" t="n"/>
      <c r="D21" s="22" t="n"/>
      <c r="E21" s="28" t="n"/>
      <c r="F21" s="28" t="n"/>
      <c r="G21" s="22" t="n"/>
      <c r="H21" s="22" t="n"/>
      <c r="I21" s="22" t="n"/>
      <c r="J21" s="41" t="n"/>
      <c r="K21" s="41" t="n"/>
      <c r="L21" s="42">
        <f>IF(A21="","",IF(OR(C21="Engagé",C21="Soldé"),MAX(0,N(J21)-N(K21)),0))</f>
        <v/>
      </c>
      <c r="M21" s="41" t="n"/>
      <c r="N21" s="42">
        <f>IF(A21="","",MAX(0,N(L21)-N(M21)))</f>
        <v/>
      </c>
      <c r="O21" s="31">
        <f>IF(OR(A21="",B21="",L21=0),"",MAX(0,Paramètres!$B$4-B21))</f>
        <v/>
      </c>
      <c r="P21" s="32">
        <f>IF(A21="","",IF(OR(B21="",C21="",D21="",F21="",G21="",H21="",J21="",AND(D21="Commande",I21="")),"À compléter",IF(M21&gt;L21,"Facturé &gt; engagé",IF(AND(N21&gt;=Paramètres!$B$7,O21&gt;Paramètres!$B$6),"Exposition ancienne",""))))</f>
        <v/>
      </c>
      <c r="Q21" s="28" t="n"/>
    </row>
    <row r="22" ht="22" customHeight="1">
      <c r="A22" s="22" t="n"/>
      <c r="B22" s="23" t="n"/>
      <c r="C22" s="22" t="n"/>
      <c r="D22" s="22" t="n"/>
      <c r="E22" s="28" t="n"/>
      <c r="F22" s="28" t="n"/>
      <c r="G22" s="22" t="n"/>
      <c r="H22" s="22" t="n"/>
      <c r="I22" s="22" t="n"/>
      <c r="J22" s="41" t="n"/>
      <c r="K22" s="41" t="n"/>
      <c r="L22" s="42">
        <f>IF(A22="","",IF(OR(C22="Engagé",C22="Soldé"),MAX(0,N(J22)-N(K22)),0))</f>
        <v/>
      </c>
      <c r="M22" s="41" t="n"/>
      <c r="N22" s="42">
        <f>IF(A22="","",MAX(0,N(L22)-N(M22)))</f>
        <v/>
      </c>
      <c r="O22" s="31">
        <f>IF(OR(A22="",B22="",L22=0),"",MAX(0,Paramètres!$B$4-B22))</f>
        <v/>
      </c>
      <c r="P22" s="32">
        <f>IF(A22="","",IF(OR(B22="",C22="",D22="",F22="",G22="",H22="",J22="",AND(D22="Commande",I22="")),"À compléter",IF(M22&gt;L22,"Facturé &gt; engagé",IF(AND(N22&gt;=Paramètres!$B$7,O22&gt;Paramètres!$B$6),"Exposition ancienne",""))))</f>
        <v/>
      </c>
      <c r="Q22" s="28" t="n"/>
    </row>
    <row r="23" ht="22" customHeight="1">
      <c r="A23" s="22" t="n"/>
      <c r="B23" s="23" t="n"/>
      <c r="C23" s="22" t="n"/>
      <c r="D23" s="22" t="n"/>
      <c r="E23" s="28" t="n"/>
      <c r="F23" s="28" t="n"/>
      <c r="G23" s="22" t="n"/>
      <c r="H23" s="22" t="n"/>
      <c r="I23" s="22" t="n"/>
      <c r="J23" s="41" t="n"/>
      <c r="K23" s="41" t="n"/>
      <c r="L23" s="42">
        <f>IF(A23="","",IF(OR(C23="Engagé",C23="Soldé"),MAX(0,N(J23)-N(K23)),0))</f>
        <v/>
      </c>
      <c r="M23" s="41" t="n"/>
      <c r="N23" s="42">
        <f>IF(A23="","",MAX(0,N(L23)-N(M23)))</f>
        <v/>
      </c>
      <c r="O23" s="31">
        <f>IF(OR(A23="",B23="",L23=0),"",MAX(0,Paramètres!$B$4-B23))</f>
        <v/>
      </c>
      <c r="P23" s="32">
        <f>IF(A23="","",IF(OR(B23="",C23="",D23="",F23="",G23="",H23="",J23="",AND(D23="Commande",I23="")),"À compléter",IF(M23&gt;L23,"Facturé &gt; engagé",IF(AND(N23&gt;=Paramètres!$B$7,O23&gt;Paramètres!$B$6),"Exposition ancienne",""))))</f>
        <v/>
      </c>
      <c r="Q23" s="28" t="n"/>
    </row>
    <row r="24" ht="22" customHeight="1">
      <c r="A24" s="22" t="n"/>
      <c r="B24" s="23" t="n"/>
      <c r="C24" s="22" t="n"/>
      <c r="D24" s="22" t="n"/>
      <c r="E24" s="28" t="n"/>
      <c r="F24" s="28" t="n"/>
      <c r="G24" s="22" t="n"/>
      <c r="H24" s="22" t="n"/>
      <c r="I24" s="22" t="n"/>
      <c r="J24" s="41" t="n"/>
      <c r="K24" s="41" t="n"/>
      <c r="L24" s="42">
        <f>IF(A24="","",IF(OR(C24="Engagé",C24="Soldé"),MAX(0,N(J24)-N(K24)),0))</f>
        <v/>
      </c>
      <c r="M24" s="41" t="n"/>
      <c r="N24" s="42">
        <f>IF(A24="","",MAX(0,N(L24)-N(M24)))</f>
        <v/>
      </c>
      <c r="O24" s="31">
        <f>IF(OR(A24="",B24="",L24=0),"",MAX(0,Paramètres!$B$4-B24))</f>
        <v/>
      </c>
      <c r="P24" s="32">
        <f>IF(A24="","",IF(OR(B24="",C24="",D24="",F24="",G24="",H24="",J24="",AND(D24="Commande",I24="")),"À compléter",IF(M24&gt;L24,"Facturé &gt; engagé",IF(AND(N24&gt;=Paramètres!$B$7,O24&gt;Paramètres!$B$6),"Exposition ancienne",""))))</f>
        <v/>
      </c>
      <c r="Q24" s="28" t="n"/>
    </row>
    <row r="25" ht="22" customHeight="1">
      <c r="A25" s="22" t="n"/>
      <c r="B25" s="23" t="n"/>
      <c r="C25" s="22" t="n"/>
      <c r="D25" s="22" t="n"/>
      <c r="E25" s="28" t="n"/>
      <c r="F25" s="28" t="n"/>
      <c r="G25" s="22" t="n"/>
      <c r="H25" s="22" t="n"/>
      <c r="I25" s="22" t="n"/>
      <c r="J25" s="41" t="n"/>
      <c r="K25" s="41" t="n"/>
      <c r="L25" s="42">
        <f>IF(A25="","",IF(OR(C25="Engagé",C25="Soldé"),MAX(0,N(J25)-N(K25)),0))</f>
        <v/>
      </c>
      <c r="M25" s="41" t="n"/>
      <c r="N25" s="42">
        <f>IF(A25="","",MAX(0,N(L25)-N(M25)))</f>
        <v/>
      </c>
      <c r="O25" s="31">
        <f>IF(OR(A25="",B25="",L25=0),"",MAX(0,Paramètres!$B$4-B25))</f>
        <v/>
      </c>
      <c r="P25" s="32">
        <f>IF(A25="","",IF(OR(B25="",C25="",D25="",F25="",G25="",H25="",J25="",AND(D25="Commande",I25="")),"À compléter",IF(M25&gt;L25,"Facturé &gt; engagé",IF(AND(N25&gt;=Paramètres!$B$7,O25&gt;Paramètres!$B$6),"Exposition ancienne",""))))</f>
        <v/>
      </c>
      <c r="Q25" s="28" t="n"/>
    </row>
    <row r="26" ht="22" customHeight="1">
      <c r="A26" s="22" t="n"/>
      <c r="B26" s="23" t="n"/>
      <c r="C26" s="22" t="n"/>
      <c r="D26" s="22" t="n"/>
      <c r="E26" s="28" t="n"/>
      <c r="F26" s="28" t="n"/>
      <c r="G26" s="22" t="n"/>
      <c r="H26" s="22" t="n"/>
      <c r="I26" s="22" t="n"/>
      <c r="J26" s="41" t="n"/>
      <c r="K26" s="41" t="n"/>
      <c r="L26" s="42">
        <f>IF(A26="","",IF(OR(C26="Engagé",C26="Soldé"),MAX(0,N(J26)-N(K26)),0))</f>
        <v/>
      </c>
      <c r="M26" s="41" t="n"/>
      <c r="N26" s="42">
        <f>IF(A26="","",MAX(0,N(L26)-N(M26)))</f>
        <v/>
      </c>
      <c r="O26" s="31">
        <f>IF(OR(A26="",B26="",L26=0),"",MAX(0,Paramètres!$B$4-B26))</f>
        <v/>
      </c>
      <c r="P26" s="32">
        <f>IF(A26="","",IF(OR(B26="",C26="",D26="",F26="",G26="",H26="",J26="",AND(D26="Commande",I26="")),"À compléter",IF(M26&gt;L26,"Facturé &gt; engagé",IF(AND(N26&gt;=Paramètres!$B$7,O26&gt;Paramètres!$B$6),"Exposition ancienne",""))))</f>
        <v/>
      </c>
      <c r="Q26" s="28" t="n"/>
    </row>
    <row r="27" ht="22" customHeight="1">
      <c r="A27" s="22" t="n"/>
      <c r="B27" s="23" t="n"/>
      <c r="C27" s="22" t="n"/>
      <c r="D27" s="22" t="n"/>
      <c r="E27" s="28" t="n"/>
      <c r="F27" s="28" t="n"/>
      <c r="G27" s="22" t="n"/>
      <c r="H27" s="22" t="n"/>
      <c r="I27" s="22" t="n"/>
      <c r="J27" s="41" t="n"/>
      <c r="K27" s="41" t="n"/>
      <c r="L27" s="42">
        <f>IF(A27="","",IF(OR(C27="Engagé",C27="Soldé"),MAX(0,N(J27)-N(K27)),0))</f>
        <v/>
      </c>
      <c r="M27" s="41" t="n"/>
      <c r="N27" s="42">
        <f>IF(A27="","",MAX(0,N(L27)-N(M27)))</f>
        <v/>
      </c>
      <c r="O27" s="31">
        <f>IF(OR(A27="",B27="",L27=0),"",MAX(0,Paramètres!$B$4-B27))</f>
        <v/>
      </c>
      <c r="P27" s="32">
        <f>IF(A27="","",IF(OR(B27="",C27="",D27="",F27="",G27="",H27="",J27="",AND(D27="Commande",I27="")),"À compléter",IF(M27&gt;L27,"Facturé &gt; engagé",IF(AND(N27&gt;=Paramètres!$B$7,O27&gt;Paramètres!$B$6),"Exposition ancienne",""))))</f>
        <v/>
      </c>
      <c r="Q27" s="28" t="n"/>
    </row>
    <row r="28" ht="22" customHeight="1">
      <c r="A28" s="22" t="n"/>
      <c r="B28" s="23" t="n"/>
      <c r="C28" s="22" t="n"/>
      <c r="D28" s="22" t="n"/>
      <c r="E28" s="28" t="n"/>
      <c r="F28" s="28" t="n"/>
      <c r="G28" s="22" t="n"/>
      <c r="H28" s="22" t="n"/>
      <c r="I28" s="22" t="n"/>
      <c r="J28" s="41" t="n"/>
      <c r="K28" s="41" t="n"/>
      <c r="L28" s="42">
        <f>IF(A28="","",IF(OR(C28="Engagé",C28="Soldé"),MAX(0,N(J28)-N(K28)),0))</f>
        <v/>
      </c>
      <c r="M28" s="41" t="n"/>
      <c r="N28" s="42">
        <f>IF(A28="","",MAX(0,N(L28)-N(M28)))</f>
        <v/>
      </c>
      <c r="O28" s="31">
        <f>IF(OR(A28="",B28="",L28=0),"",MAX(0,Paramètres!$B$4-B28))</f>
        <v/>
      </c>
      <c r="P28" s="32">
        <f>IF(A28="","",IF(OR(B28="",C28="",D28="",F28="",G28="",H28="",J28="",AND(D28="Commande",I28="")),"À compléter",IF(M28&gt;L28,"Facturé &gt; engagé",IF(AND(N28&gt;=Paramètres!$B$7,O28&gt;Paramètres!$B$6),"Exposition ancienne",""))))</f>
        <v/>
      </c>
      <c r="Q28" s="28" t="n"/>
    </row>
    <row r="29" ht="22" customHeight="1">
      <c r="A29" s="22" t="n"/>
      <c r="B29" s="23" t="n"/>
      <c r="C29" s="22" t="n"/>
      <c r="D29" s="22" t="n"/>
      <c r="E29" s="28" t="n"/>
      <c r="F29" s="28" t="n"/>
      <c r="G29" s="22" t="n"/>
      <c r="H29" s="22" t="n"/>
      <c r="I29" s="22" t="n"/>
      <c r="J29" s="41" t="n"/>
      <c r="K29" s="41" t="n"/>
      <c r="L29" s="42">
        <f>IF(A29="","",IF(OR(C29="Engagé",C29="Soldé"),MAX(0,N(J29)-N(K29)),0))</f>
        <v/>
      </c>
      <c r="M29" s="41" t="n"/>
      <c r="N29" s="42">
        <f>IF(A29="","",MAX(0,N(L29)-N(M29)))</f>
        <v/>
      </c>
      <c r="O29" s="31">
        <f>IF(OR(A29="",B29="",L29=0),"",MAX(0,Paramètres!$B$4-B29))</f>
        <v/>
      </c>
      <c r="P29" s="32">
        <f>IF(A29="","",IF(OR(B29="",C29="",D29="",F29="",G29="",H29="",J29="",AND(D29="Commande",I29="")),"À compléter",IF(M29&gt;L29,"Facturé &gt; engagé",IF(AND(N29&gt;=Paramètres!$B$7,O29&gt;Paramètres!$B$6),"Exposition ancienne",""))))</f>
        <v/>
      </c>
      <c r="Q29" s="28" t="n"/>
    </row>
    <row r="30" ht="22" customHeight="1">
      <c r="A30" s="22" t="n"/>
      <c r="B30" s="23" t="n"/>
      <c r="C30" s="22" t="n"/>
      <c r="D30" s="22" t="n"/>
      <c r="E30" s="28" t="n"/>
      <c r="F30" s="28" t="n"/>
      <c r="G30" s="22" t="n"/>
      <c r="H30" s="22" t="n"/>
      <c r="I30" s="22" t="n"/>
      <c r="J30" s="41" t="n"/>
      <c r="K30" s="41" t="n"/>
      <c r="L30" s="42">
        <f>IF(A30="","",IF(OR(C30="Engagé",C30="Soldé"),MAX(0,N(J30)-N(K30)),0))</f>
        <v/>
      </c>
      <c r="M30" s="41" t="n"/>
      <c r="N30" s="42">
        <f>IF(A30="","",MAX(0,N(L30)-N(M30)))</f>
        <v/>
      </c>
      <c r="O30" s="31">
        <f>IF(OR(A30="",B30="",L30=0),"",MAX(0,Paramètres!$B$4-B30))</f>
        <v/>
      </c>
      <c r="P30" s="32">
        <f>IF(A30="","",IF(OR(B30="",C30="",D30="",F30="",G30="",H30="",J30="",AND(D30="Commande",I30="")),"À compléter",IF(M30&gt;L30,"Facturé &gt; engagé",IF(AND(N30&gt;=Paramètres!$B$7,O30&gt;Paramètres!$B$6),"Exposition ancienne",""))))</f>
        <v/>
      </c>
      <c r="Q30" s="28" t="n"/>
    </row>
    <row r="31" ht="22" customHeight="1">
      <c r="A31" s="22" t="n"/>
      <c r="B31" s="23" t="n"/>
      <c r="C31" s="22" t="n"/>
      <c r="D31" s="22" t="n"/>
      <c r="E31" s="28" t="n"/>
      <c r="F31" s="28" t="n"/>
      <c r="G31" s="22" t="n"/>
      <c r="H31" s="22" t="n"/>
      <c r="I31" s="22" t="n"/>
      <c r="J31" s="41" t="n"/>
      <c r="K31" s="41" t="n"/>
      <c r="L31" s="42">
        <f>IF(A31="","",IF(OR(C31="Engagé",C31="Soldé"),MAX(0,N(J31)-N(K31)),0))</f>
        <v/>
      </c>
      <c r="M31" s="41" t="n"/>
      <c r="N31" s="42">
        <f>IF(A31="","",MAX(0,N(L31)-N(M31)))</f>
        <v/>
      </c>
      <c r="O31" s="31">
        <f>IF(OR(A31="",B31="",L31=0),"",MAX(0,Paramètres!$B$4-B31))</f>
        <v/>
      </c>
      <c r="P31" s="32">
        <f>IF(A31="","",IF(OR(B31="",C31="",D31="",F31="",G31="",H31="",J31="",AND(D31="Commande",I31="")),"À compléter",IF(M31&gt;L31,"Facturé &gt; engagé",IF(AND(N31&gt;=Paramètres!$B$7,O31&gt;Paramètres!$B$6),"Exposition ancienne",""))))</f>
        <v/>
      </c>
      <c r="Q31" s="28" t="n"/>
    </row>
    <row r="32" ht="22" customHeight="1">
      <c r="A32" s="22" t="n"/>
      <c r="B32" s="23" t="n"/>
      <c r="C32" s="22" t="n"/>
      <c r="D32" s="22" t="n"/>
      <c r="E32" s="28" t="n"/>
      <c r="F32" s="28" t="n"/>
      <c r="G32" s="22" t="n"/>
      <c r="H32" s="22" t="n"/>
      <c r="I32" s="22" t="n"/>
      <c r="J32" s="41" t="n"/>
      <c r="K32" s="41" t="n"/>
      <c r="L32" s="42">
        <f>IF(A32="","",IF(OR(C32="Engagé",C32="Soldé"),MAX(0,N(J32)-N(K32)),0))</f>
        <v/>
      </c>
      <c r="M32" s="41" t="n"/>
      <c r="N32" s="42">
        <f>IF(A32="","",MAX(0,N(L32)-N(M32)))</f>
        <v/>
      </c>
      <c r="O32" s="31">
        <f>IF(OR(A32="",B32="",L32=0),"",MAX(0,Paramètres!$B$4-B32))</f>
        <v/>
      </c>
      <c r="P32" s="32">
        <f>IF(A32="","",IF(OR(B32="",C32="",D32="",F32="",G32="",H32="",J32="",AND(D32="Commande",I32="")),"À compléter",IF(M32&gt;L32,"Facturé &gt; engagé",IF(AND(N32&gt;=Paramètres!$B$7,O32&gt;Paramètres!$B$6),"Exposition ancienne",""))))</f>
        <v/>
      </c>
      <c r="Q32" s="28" t="n"/>
    </row>
    <row r="33" ht="22" customHeight="1">
      <c r="A33" s="22" t="n"/>
      <c r="B33" s="23" t="n"/>
      <c r="C33" s="22" t="n"/>
      <c r="D33" s="22" t="n"/>
      <c r="E33" s="28" t="n"/>
      <c r="F33" s="28" t="n"/>
      <c r="G33" s="22" t="n"/>
      <c r="H33" s="22" t="n"/>
      <c r="I33" s="22" t="n"/>
      <c r="J33" s="41" t="n"/>
      <c r="K33" s="41" t="n"/>
      <c r="L33" s="42">
        <f>IF(A33="","",IF(OR(C33="Engagé",C33="Soldé"),MAX(0,N(J33)-N(K33)),0))</f>
        <v/>
      </c>
      <c r="M33" s="41" t="n"/>
      <c r="N33" s="42">
        <f>IF(A33="","",MAX(0,N(L33)-N(M33)))</f>
        <v/>
      </c>
      <c r="O33" s="31">
        <f>IF(OR(A33="",B33="",L33=0),"",MAX(0,Paramètres!$B$4-B33))</f>
        <v/>
      </c>
      <c r="P33" s="32">
        <f>IF(A33="","",IF(OR(B33="",C33="",D33="",F33="",G33="",H33="",J33="",AND(D33="Commande",I33="")),"À compléter",IF(M33&gt;L33,"Facturé &gt; engagé",IF(AND(N33&gt;=Paramètres!$B$7,O33&gt;Paramètres!$B$6),"Exposition ancienne",""))))</f>
        <v/>
      </c>
      <c r="Q33" s="28" t="n"/>
    </row>
    <row r="34" ht="22" customHeight="1">
      <c r="A34" s="22" t="n"/>
      <c r="B34" s="23" t="n"/>
      <c r="C34" s="22" t="n"/>
      <c r="D34" s="22" t="n"/>
      <c r="E34" s="28" t="n"/>
      <c r="F34" s="28" t="n"/>
      <c r="G34" s="22" t="n"/>
      <c r="H34" s="22" t="n"/>
      <c r="I34" s="22" t="n"/>
      <c r="J34" s="41" t="n"/>
      <c r="K34" s="41" t="n"/>
      <c r="L34" s="42">
        <f>IF(A34="","",IF(OR(C34="Engagé",C34="Soldé"),MAX(0,N(J34)-N(K34)),0))</f>
        <v/>
      </c>
      <c r="M34" s="41" t="n"/>
      <c r="N34" s="42">
        <f>IF(A34="","",MAX(0,N(L34)-N(M34)))</f>
        <v/>
      </c>
      <c r="O34" s="31">
        <f>IF(OR(A34="",B34="",L34=0),"",MAX(0,Paramètres!$B$4-B34))</f>
        <v/>
      </c>
      <c r="P34" s="32">
        <f>IF(A34="","",IF(OR(B34="",C34="",D34="",F34="",G34="",H34="",J34="",AND(D34="Commande",I34="")),"À compléter",IF(M34&gt;L34,"Facturé &gt; engagé",IF(AND(N34&gt;=Paramètres!$B$7,O34&gt;Paramètres!$B$6),"Exposition ancienne",""))))</f>
        <v/>
      </c>
      <c r="Q34" s="28" t="n"/>
    </row>
    <row r="35" ht="22" customHeight="1">
      <c r="A35" s="22" t="n"/>
      <c r="B35" s="23" t="n"/>
      <c r="C35" s="22" t="n"/>
      <c r="D35" s="22" t="n"/>
      <c r="E35" s="28" t="n"/>
      <c r="F35" s="28" t="n"/>
      <c r="G35" s="22" t="n"/>
      <c r="H35" s="22" t="n"/>
      <c r="I35" s="22" t="n"/>
      <c r="J35" s="41" t="n"/>
      <c r="K35" s="41" t="n"/>
      <c r="L35" s="42">
        <f>IF(A35="","",IF(OR(C35="Engagé",C35="Soldé"),MAX(0,N(J35)-N(K35)),0))</f>
        <v/>
      </c>
      <c r="M35" s="41" t="n"/>
      <c r="N35" s="42">
        <f>IF(A35="","",MAX(0,N(L35)-N(M35)))</f>
        <v/>
      </c>
      <c r="O35" s="31">
        <f>IF(OR(A35="",B35="",L35=0),"",MAX(0,Paramètres!$B$4-B35))</f>
        <v/>
      </c>
      <c r="P35" s="32">
        <f>IF(A35="","",IF(OR(B35="",C35="",D35="",F35="",G35="",H35="",J35="",AND(D35="Commande",I35="")),"À compléter",IF(M35&gt;L35,"Facturé &gt; engagé",IF(AND(N35&gt;=Paramètres!$B$7,O35&gt;Paramètres!$B$6),"Exposition ancienne",""))))</f>
        <v/>
      </c>
      <c r="Q35" s="28" t="n"/>
    </row>
    <row r="36" ht="22" customHeight="1">
      <c r="A36" s="22" t="n"/>
      <c r="B36" s="23" t="n"/>
      <c r="C36" s="22" t="n"/>
      <c r="D36" s="22" t="n"/>
      <c r="E36" s="28" t="n"/>
      <c r="F36" s="28" t="n"/>
      <c r="G36" s="22" t="n"/>
      <c r="H36" s="22" t="n"/>
      <c r="I36" s="22" t="n"/>
      <c r="J36" s="41" t="n"/>
      <c r="K36" s="41" t="n"/>
      <c r="L36" s="42">
        <f>IF(A36="","",IF(OR(C36="Engagé",C36="Soldé"),MAX(0,N(J36)-N(K36)),0))</f>
        <v/>
      </c>
      <c r="M36" s="41" t="n"/>
      <c r="N36" s="42">
        <f>IF(A36="","",MAX(0,N(L36)-N(M36)))</f>
        <v/>
      </c>
      <c r="O36" s="31">
        <f>IF(OR(A36="",B36="",L36=0),"",MAX(0,Paramètres!$B$4-B36))</f>
        <v/>
      </c>
      <c r="P36" s="32">
        <f>IF(A36="","",IF(OR(B36="",C36="",D36="",F36="",G36="",H36="",J36="",AND(D36="Commande",I36="")),"À compléter",IF(M36&gt;L36,"Facturé &gt; engagé",IF(AND(N36&gt;=Paramètres!$B$7,O36&gt;Paramètres!$B$6),"Exposition ancienne",""))))</f>
        <v/>
      </c>
      <c r="Q36" s="28" t="n"/>
    </row>
    <row r="37" ht="22" customHeight="1">
      <c r="A37" s="22" t="n"/>
      <c r="B37" s="23" t="n"/>
      <c r="C37" s="22" t="n"/>
      <c r="D37" s="22" t="n"/>
      <c r="E37" s="28" t="n"/>
      <c r="F37" s="28" t="n"/>
      <c r="G37" s="22" t="n"/>
      <c r="H37" s="22" t="n"/>
      <c r="I37" s="22" t="n"/>
      <c r="J37" s="41" t="n"/>
      <c r="K37" s="41" t="n"/>
      <c r="L37" s="42">
        <f>IF(A37="","",IF(OR(C37="Engagé",C37="Soldé"),MAX(0,N(J37)-N(K37)),0))</f>
        <v/>
      </c>
      <c r="M37" s="41" t="n"/>
      <c r="N37" s="42">
        <f>IF(A37="","",MAX(0,N(L37)-N(M37)))</f>
        <v/>
      </c>
      <c r="O37" s="31">
        <f>IF(OR(A37="",B37="",L37=0),"",MAX(0,Paramètres!$B$4-B37))</f>
        <v/>
      </c>
      <c r="P37" s="32">
        <f>IF(A37="","",IF(OR(B37="",C37="",D37="",F37="",G37="",H37="",J37="",AND(D37="Commande",I37="")),"À compléter",IF(M37&gt;L37,"Facturé &gt; engagé",IF(AND(N37&gt;=Paramètres!$B$7,O37&gt;Paramètres!$B$6),"Exposition ancienne",""))))</f>
        <v/>
      </c>
      <c r="Q37" s="28" t="n"/>
    </row>
    <row r="38" ht="22" customHeight="1">
      <c r="A38" s="22" t="n"/>
      <c r="B38" s="23" t="n"/>
      <c r="C38" s="22" t="n"/>
      <c r="D38" s="22" t="n"/>
      <c r="E38" s="28" t="n"/>
      <c r="F38" s="28" t="n"/>
      <c r="G38" s="22" t="n"/>
      <c r="H38" s="22" t="n"/>
      <c r="I38" s="22" t="n"/>
      <c r="J38" s="41" t="n"/>
      <c r="K38" s="41" t="n"/>
      <c r="L38" s="42">
        <f>IF(A38="","",IF(OR(C38="Engagé",C38="Soldé"),MAX(0,N(J38)-N(K38)),0))</f>
        <v/>
      </c>
      <c r="M38" s="41" t="n"/>
      <c r="N38" s="42">
        <f>IF(A38="","",MAX(0,N(L38)-N(M38)))</f>
        <v/>
      </c>
      <c r="O38" s="31">
        <f>IF(OR(A38="",B38="",L38=0),"",MAX(0,Paramètres!$B$4-B38))</f>
        <v/>
      </c>
      <c r="P38" s="32">
        <f>IF(A38="","",IF(OR(B38="",C38="",D38="",F38="",G38="",H38="",J38="",AND(D38="Commande",I38="")),"À compléter",IF(M38&gt;L38,"Facturé &gt; engagé",IF(AND(N38&gt;=Paramètres!$B$7,O38&gt;Paramètres!$B$6),"Exposition ancienne",""))))</f>
        <v/>
      </c>
      <c r="Q38" s="28" t="n"/>
    </row>
    <row r="39" ht="22" customHeight="1">
      <c r="A39" s="22" t="n"/>
      <c r="B39" s="23" t="n"/>
      <c r="C39" s="22" t="n"/>
      <c r="D39" s="22" t="n"/>
      <c r="E39" s="28" t="n"/>
      <c r="F39" s="28" t="n"/>
      <c r="G39" s="22" t="n"/>
      <c r="H39" s="22" t="n"/>
      <c r="I39" s="22" t="n"/>
      <c r="J39" s="41" t="n"/>
      <c r="K39" s="41" t="n"/>
      <c r="L39" s="42">
        <f>IF(A39="","",IF(OR(C39="Engagé",C39="Soldé"),MAX(0,N(J39)-N(K39)),0))</f>
        <v/>
      </c>
      <c r="M39" s="41" t="n"/>
      <c r="N39" s="42">
        <f>IF(A39="","",MAX(0,N(L39)-N(M39)))</f>
        <v/>
      </c>
      <c r="O39" s="31">
        <f>IF(OR(A39="",B39="",L39=0),"",MAX(0,Paramètres!$B$4-B39))</f>
        <v/>
      </c>
      <c r="P39" s="32">
        <f>IF(A39="","",IF(OR(B39="",C39="",D39="",F39="",G39="",H39="",J39="",AND(D39="Commande",I39="")),"À compléter",IF(M39&gt;L39,"Facturé &gt; engagé",IF(AND(N39&gt;=Paramètres!$B$7,O39&gt;Paramètres!$B$6),"Exposition ancienne",""))))</f>
        <v/>
      </c>
      <c r="Q39" s="28" t="n"/>
    </row>
    <row r="40" ht="22" customHeight="1">
      <c r="A40" s="22" t="n"/>
      <c r="B40" s="23" t="n"/>
      <c r="C40" s="22" t="n"/>
      <c r="D40" s="22" t="n"/>
      <c r="E40" s="28" t="n"/>
      <c r="F40" s="28" t="n"/>
      <c r="G40" s="22" t="n"/>
      <c r="H40" s="22" t="n"/>
      <c r="I40" s="22" t="n"/>
      <c r="J40" s="41" t="n"/>
      <c r="K40" s="41" t="n"/>
      <c r="L40" s="42">
        <f>IF(A40="","",IF(OR(C40="Engagé",C40="Soldé"),MAX(0,N(J40)-N(K40)),0))</f>
        <v/>
      </c>
      <c r="M40" s="41" t="n"/>
      <c r="N40" s="42">
        <f>IF(A40="","",MAX(0,N(L40)-N(M40)))</f>
        <v/>
      </c>
      <c r="O40" s="31">
        <f>IF(OR(A40="",B40="",L40=0),"",MAX(0,Paramètres!$B$4-B40))</f>
        <v/>
      </c>
      <c r="P40" s="32">
        <f>IF(A40="","",IF(OR(B40="",C40="",D40="",F40="",G40="",H40="",J40="",AND(D40="Commande",I40="")),"À compléter",IF(M40&gt;L40,"Facturé &gt; engagé",IF(AND(N40&gt;=Paramètres!$B$7,O40&gt;Paramètres!$B$6),"Exposition ancienne",""))))</f>
        <v/>
      </c>
      <c r="Q40" s="28" t="n"/>
    </row>
    <row r="41" ht="22" customHeight="1">
      <c r="A41" s="22" t="n"/>
      <c r="B41" s="23" t="n"/>
      <c r="C41" s="22" t="n"/>
      <c r="D41" s="22" t="n"/>
      <c r="E41" s="28" t="n"/>
      <c r="F41" s="28" t="n"/>
      <c r="G41" s="22" t="n"/>
      <c r="H41" s="22" t="n"/>
      <c r="I41" s="22" t="n"/>
      <c r="J41" s="41" t="n"/>
      <c r="K41" s="41" t="n"/>
      <c r="L41" s="42">
        <f>IF(A41="","",IF(OR(C41="Engagé",C41="Soldé"),MAX(0,N(J41)-N(K41)),0))</f>
        <v/>
      </c>
      <c r="M41" s="41" t="n"/>
      <c r="N41" s="42">
        <f>IF(A41="","",MAX(0,N(L41)-N(M41)))</f>
        <v/>
      </c>
      <c r="O41" s="31">
        <f>IF(OR(A41="",B41="",L41=0),"",MAX(0,Paramètres!$B$4-B41))</f>
        <v/>
      </c>
      <c r="P41" s="32">
        <f>IF(A41="","",IF(OR(B41="",C41="",D41="",F41="",G41="",H41="",J41="",AND(D41="Commande",I41="")),"À compléter",IF(M41&gt;L41,"Facturé &gt; engagé",IF(AND(N41&gt;=Paramètres!$B$7,O41&gt;Paramètres!$B$6),"Exposition ancienne",""))))</f>
        <v/>
      </c>
      <c r="Q41" s="28" t="n"/>
    </row>
    <row r="42" ht="22" customHeight="1">
      <c r="A42" s="22" t="n"/>
      <c r="B42" s="23" t="n"/>
      <c r="C42" s="22" t="n"/>
      <c r="D42" s="22" t="n"/>
      <c r="E42" s="28" t="n"/>
      <c r="F42" s="28" t="n"/>
      <c r="G42" s="22" t="n"/>
      <c r="H42" s="22" t="n"/>
      <c r="I42" s="22" t="n"/>
      <c r="J42" s="41" t="n"/>
      <c r="K42" s="41" t="n"/>
      <c r="L42" s="42">
        <f>IF(A42="","",IF(OR(C42="Engagé",C42="Soldé"),MAX(0,N(J42)-N(K42)),0))</f>
        <v/>
      </c>
      <c r="M42" s="41" t="n"/>
      <c r="N42" s="42">
        <f>IF(A42="","",MAX(0,N(L42)-N(M42)))</f>
        <v/>
      </c>
      <c r="O42" s="31">
        <f>IF(OR(A42="",B42="",L42=0),"",MAX(0,Paramètres!$B$4-B42))</f>
        <v/>
      </c>
      <c r="P42" s="32">
        <f>IF(A42="","",IF(OR(B42="",C42="",D42="",F42="",G42="",H42="",J42="",AND(D42="Commande",I42="")),"À compléter",IF(M42&gt;L42,"Facturé &gt; engagé",IF(AND(N42&gt;=Paramètres!$B$7,O42&gt;Paramètres!$B$6),"Exposition ancienne",""))))</f>
        <v/>
      </c>
      <c r="Q42" s="28" t="n"/>
    </row>
    <row r="43" ht="22" customHeight="1">
      <c r="A43" s="22" t="n"/>
      <c r="B43" s="23" t="n"/>
      <c r="C43" s="22" t="n"/>
      <c r="D43" s="22" t="n"/>
      <c r="E43" s="28" t="n"/>
      <c r="F43" s="28" t="n"/>
      <c r="G43" s="22" t="n"/>
      <c r="H43" s="22" t="n"/>
      <c r="I43" s="22" t="n"/>
      <c r="J43" s="41" t="n"/>
      <c r="K43" s="41" t="n"/>
      <c r="L43" s="42">
        <f>IF(A43="","",IF(OR(C43="Engagé",C43="Soldé"),MAX(0,N(J43)-N(K43)),0))</f>
        <v/>
      </c>
      <c r="M43" s="41" t="n"/>
      <c r="N43" s="42">
        <f>IF(A43="","",MAX(0,N(L43)-N(M43)))</f>
        <v/>
      </c>
      <c r="O43" s="31">
        <f>IF(OR(A43="",B43="",L43=0),"",MAX(0,Paramètres!$B$4-B43))</f>
        <v/>
      </c>
      <c r="P43" s="32">
        <f>IF(A43="","",IF(OR(B43="",C43="",D43="",F43="",G43="",H43="",J43="",AND(D43="Commande",I43="")),"À compléter",IF(M43&gt;L43,"Facturé &gt; engagé",IF(AND(N43&gt;=Paramètres!$B$7,O43&gt;Paramètres!$B$6),"Exposition ancienne",""))))</f>
        <v/>
      </c>
      <c r="Q43" s="28" t="n"/>
    </row>
    <row r="44" ht="22" customHeight="1">
      <c r="A44" s="22" t="n"/>
      <c r="B44" s="23" t="n"/>
      <c r="C44" s="22" t="n"/>
      <c r="D44" s="22" t="n"/>
      <c r="E44" s="28" t="n"/>
      <c r="F44" s="28" t="n"/>
      <c r="G44" s="22" t="n"/>
      <c r="H44" s="22" t="n"/>
      <c r="I44" s="22" t="n"/>
      <c r="J44" s="41" t="n"/>
      <c r="K44" s="41" t="n"/>
      <c r="L44" s="42">
        <f>IF(A44="","",IF(OR(C44="Engagé",C44="Soldé"),MAX(0,N(J44)-N(K44)),0))</f>
        <v/>
      </c>
      <c r="M44" s="41" t="n"/>
      <c r="N44" s="42">
        <f>IF(A44="","",MAX(0,N(L44)-N(M44)))</f>
        <v/>
      </c>
      <c r="O44" s="31">
        <f>IF(OR(A44="",B44="",L44=0),"",MAX(0,Paramètres!$B$4-B44))</f>
        <v/>
      </c>
      <c r="P44" s="32">
        <f>IF(A44="","",IF(OR(B44="",C44="",D44="",F44="",G44="",H44="",J44="",AND(D44="Commande",I44="")),"À compléter",IF(M44&gt;L44,"Facturé &gt; engagé",IF(AND(N44&gt;=Paramètres!$B$7,O44&gt;Paramètres!$B$6),"Exposition ancienne",""))))</f>
        <v/>
      </c>
      <c r="Q44" s="28" t="n"/>
    </row>
    <row r="45" ht="22" customHeight="1">
      <c r="A45" s="22" t="n"/>
      <c r="B45" s="23" t="n"/>
      <c r="C45" s="22" t="n"/>
      <c r="D45" s="22" t="n"/>
      <c r="E45" s="28" t="n"/>
      <c r="F45" s="28" t="n"/>
      <c r="G45" s="22" t="n"/>
      <c r="H45" s="22" t="n"/>
      <c r="I45" s="22" t="n"/>
      <c r="J45" s="41" t="n"/>
      <c r="K45" s="41" t="n"/>
      <c r="L45" s="42">
        <f>IF(A45="","",IF(OR(C45="Engagé",C45="Soldé"),MAX(0,N(J45)-N(K45)),0))</f>
        <v/>
      </c>
      <c r="M45" s="41" t="n"/>
      <c r="N45" s="42">
        <f>IF(A45="","",MAX(0,N(L45)-N(M45)))</f>
        <v/>
      </c>
      <c r="O45" s="31">
        <f>IF(OR(A45="",B45="",L45=0),"",MAX(0,Paramètres!$B$4-B45))</f>
        <v/>
      </c>
      <c r="P45" s="32">
        <f>IF(A45="","",IF(OR(B45="",C45="",D45="",F45="",G45="",H45="",J45="",AND(D45="Commande",I45="")),"À compléter",IF(M45&gt;L45,"Facturé &gt; engagé",IF(AND(N45&gt;=Paramètres!$B$7,O45&gt;Paramètres!$B$6),"Exposition ancienne",""))))</f>
        <v/>
      </c>
      <c r="Q45" s="28" t="n"/>
    </row>
    <row r="46" ht="22" customHeight="1">
      <c r="A46" s="22" t="n"/>
      <c r="B46" s="23" t="n"/>
      <c r="C46" s="22" t="n"/>
      <c r="D46" s="22" t="n"/>
      <c r="E46" s="28" t="n"/>
      <c r="F46" s="28" t="n"/>
      <c r="G46" s="22" t="n"/>
      <c r="H46" s="22" t="n"/>
      <c r="I46" s="22" t="n"/>
      <c r="J46" s="41" t="n"/>
      <c r="K46" s="41" t="n"/>
      <c r="L46" s="42">
        <f>IF(A46="","",IF(OR(C46="Engagé",C46="Soldé"),MAX(0,N(J46)-N(K46)),0))</f>
        <v/>
      </c>
      <c r="M46" s="41" t="n"/>
      <c r="N46" s="42">
        <f>IF(A46="","",MAX(0,N(L46)-N(M46)))</f>
        <v/>
      </c>
      <c r="O46" s="31">
        <f>IF(OR(A46="",B46="",L46=0),"",MAX(0,Paramètres!$B$4-B46))</f>
        <v/>
      </c>
      <c r="P46" s="32">
        <f>IF(A46="","",IF(OR(B46="",C46="",D46="",F46="",G46="",H46="",J46="",AND(D46="Commande",I46="")),"À compléter",IF(M46&gt;L46,"Facturé &gt; engagé",IF(AND(N46&gt;=Paramètres!$B$7,O46&gt;Paramètres!$B$6),"Exposition ancienne",""))))</f>
        <v/>
      </c>
      <c r="Q46" s="28" t="n"/>
    </row>
    <row r="47" ht="22" customHeight="1">
      <c r="A47" s="22" t="n"/>
      <c r="B47" s="23" t="n"/>
      <c r="C47" s="22" t="n"/>
      <c r="D47" s="22" t="n"/>
      <c r="E47" s="28" t="n"/>
      <c r="F47" s="28" t="n"/>
      <c r="G47" s="22" t="n"/>
      <c r="H47" s="22" t="n"/>
      <c r="I47" s="22" t="n"/>
      <c r="J47" s="41" t="n"/>
      <c r="K47" s="41" t="n"/>
      <c r="L47" s="42">
        <f>IF(A47="","",IF(OR(C47="Engagé",C47="Soldé"),MAX(0,N(J47)-N(K47)),0))</f>
        <v/>
      </c>
      <c r="M47" s="41" t="n"/>
      <c r="N47" s="42">
        <f>IF(A47="","",MAX(0,N(L47)-N(M47)))</f>
        <v/>
      </c>
      <c r="O47" s="31">
        <f>IF(OR(A47="",B47="",L47=0),"",MAX(0,Paramètres!$B$4-B47))</f>
        <v/>
      </c>
      <c r="P47" s="32">
        <f>IF(A47="","",IF(OR(B47="",C47="",D47="",F47="",G47="",H47="",J47="",AND(D47="Commande",I47="")),"À compléter",IF(M47&gt;L47,"Facturé &gt; engagé",IF(AND(N47&gt;=Paramètres!$B$7,O47&gt;Paramètres!$B$6),"Exposition ancienne",""))))</f>
        <v/>
      </c>
      <c r="Q47" s="28" t="n"/>
    </row>
    <row r="48" ht="22" customHeight="1">
      <c r="A48" s="22" t="n"/>
      <c r="B48" s="23" t="n"/>
      <c r="C48" s="22" t="n"/>
      <c r="D48" s="22" t="n"/>
      <c r="E48" s="28" t="n"/>
      <c r="F48" s="28" t="n"/>
      <c r="G48" s="22" t="n"/>
      <c r="H48" s="22" t="n"/>
      <c r="I48" s="22" t="n"/>
      <c r="J48" s="41" t="n"/>
      <c r="K48" s="41" t="n"/>
      <c r="L48" s="42">
        <f>IF(A48="","",IF(OR(C48="Engagé",C48="Soldé"),MAX(0,N(J48)-N(K48)),0))</f>
        <v/>
      </c>
      <c r="M48" s="41" t="n"/>
      <c r="N48" s="42">
        <f>IF(A48="","",MAX(0,N(L48)-N(M48)))</f>
        <v/>
      </c>
      <c r="O48" s="31">
        <f>IF(OR(A48="",B48="",L48=0),"",MAX(0,Paramètres!$B$4-B48))</f>
        <v/>
      </c>
      <c r="P48" s="32">
        <f>IF(A48="","",IF(OR(B48="",C48="",D48="",F48="",G48="",H48="",J48="",AND(D48="Commande",I48="")),"À compléter",IF(M48&gt;L48,"Facturé &gt; engagé",IF(AND(N48&gt;=Paramètres!$B$7,O48&gt;Paramètres!$B$6),"Exposition ancienne",""))))</f>
        <v/>
      </c>
      <c r="Q48" s="28" t="n"/>
    </row>
    <row r="49" ht="22" customHeight="1">
      <c r="A49" s="22" t="n"/>
      <c r="B49" s="23" t="n"/>
      <c r="C49" s="22" t="n"/>
      <c r="D49" s="22" t="n"/>
      <c r="E49" s="28" t="n"/>
      <c r="F49" s="28" t="n"/>
      <c r="G49" s="22" t="n"/>
      <c r="H49" s="22" t="n"/>
      <c r="I49" s="22" t="n"/>
      <c r="J49" s="41" t="n"/>
      <c r="K49" s="41" t="n"/>
      <c r="L49" s="42">
        <f>IF(A49="","",IF(OR(C49="Engagé",C49="Soldé"),MAX(0,N(J49)-N(K49)),0))</f>
        <v/>
      </c>
      <c r="M49" s="41" t="n"/>
      <c r="N49" s="42">
        <f>IF(A49="","",MAX(0,N(L49)-N(M49)))</f>
        <v/>
      </c>
      <c r="O49" s="31">
        <f>IF(OR(A49="",B49="",L49=0),"",MAX(0,Paramètres!$B$4-B49))</f>
        <v/>
      </c>
      <c r="P49" s="32">
        <f>IF(A49="","",IF(OR(B49="",C49="",D49="",F49="",G49="",H49="",J49="",AND(D49="Commande",I49="")),"À compléter",IF(M49&gt;L49,"Facturé &gt; engagé",IF(AND(N49&gt;=Paramètres!$B$7,O49&gt;Paramètres!$B$6),"Exposition ancienne",""))))</f>
        <v/>
      </c>
      <c r="Q49" s="28" t="n"/>
    </row>
    <row r="50" ht="22" customHeight="1">
      <c r="A50" s="22" t="n"/>
      <c r="B50" s="23" t="n"/>
      <c r="C50" s="22" t="n"/>
      <c r="D50" s="22" t="n"/>
      <c r="E50" s="28" t="n"/>
      <c r="F50" s="28" t="n"/>
      <c r="G50" s="22" t="n"/>
      <c r="H50" s="22" t="n"/>
      <c r="I50" s="22" t="n"/>
      <c r="J50" s="41" t="n"/>
      <c r="K50" s="41" t="n"/>
      <c r="L50" s="42">
        <f>IF(A50="","",IF(OR(C50="Engagé",C50="Soldé"),MAX(0,N(J50)-N(K50)),0))</f>
        <v/>
      </c>
      <c r="M50" s="41" t="n"/>
      <c r="N50" s="42">
        <f>IF(A50="","",MAX(0,N(L50)-N(M50)))</f>
        <v/>
      </c>
      <c r="O50" s="31">
        <f>IF(OR(A50="",B50="",L50=0),"",MAX(0,Paramètres!$B$4-B50))</f>
        <v/>
      </c>
      <c r="P50" s="32">
        <f>IF(A50="","",IF(OR(B50="",C50="",D50="",F50="",G50="",H50="",J50="",AND(D50="Commande",I50="")),"À compléter",IF(M50&gt;L50,"Facturé &gt; engagé",IF(AND(N50&gt;=Paramètres!$B$7,O50&gt;Paramètres!$B$6),"Exposition ancienne",""))))</f>
        <v/>
      </c>
      <c r="Q50" s="28" t="n"/>
    </row>
    <row r="51" ht="22" customHeight="1">
      <c r="A51" s="22" t="n"/>
      <c r="B51" s="23" t="n"/>
      <c r="C51" s="22" t="n"/>
      <c r="D51" s="22" t="n"/>
      <c r="E51" s="28" t="n"/>
      <c r="F51" s="28" t="n"/>
      <c r="G51" s="22" t="n"/>
      <c r="H51" s="22" t="n"/>
      <c r="I51" s="22" t="n"/>
      <c r="J51" s="41" t="n"/>
      <c r="K51" s="41" t="n"/>
      <c r="L51" s="42">
        <f>IF(A51="","",IF(OR(C51="Engagé",C51="Soldé"),MAX(0,N(J51)-N(K51)),0))</f>
        <v/>
      </c>
      <c r="M51" s="41" t="n"/>
      <c r="N51" s="42">
        <f>IF(A51="","",MAX(0,N(L51)-N(M51)))</f>
        <v/>
      </c>
      <c r="O51" s="31">
        <f>IF(OR(A51="",B51="",L51=0),"",MAX(0,Paramètres!$B$4-B51))</f>
        <v/>
      </c>
      <c r="P51" s="32">
        <f>IF(A51="","",IF(OR(B51="",C51="",D51="",F51="",G51="",H51="",J51="",AND(D51="Commande",I51="")),"À compléter",IF(M51&gt;L51,"Facturé &gt; engagé",IF(AND(N51&gt;=Paramètres!$B$7,O51&gt;Paramètres!$B$6),"Exposition ancienne",""))))</f>
        <v/>
      </c>
      <c r="Q51" s="28" t="n"/>
    </row>
    <row r="52" ht="22" customHeight="1">
      <c r="A52" s="22" t="n"/>
      <c r="B52" s="23" t="n"/>
      <c r="C52" s="22" t="n"/>
      <c r="D52" s="22" t="n"/>
      <c r="E52" s="28" t="n"/>
      <c r="F52" s="28" t="n"/>
      <c r="G52" s="22" t="n"/>
      <c r="H52" s="22" t="n"/>
      <c r="I52" s="22" t="n"/>
      <c r="J52" s="41" t="n"/>
      <c r="K52" s="41" t="n"/>
      <c r="L52" s="42">
        <f>IF(A52="","",IF(OR(C52="Engagé",C52="Soldé"),MAX(0,N(J52)-N(K52)),0))</f>
        <v/>
      </c>
      <c r="M52" s="41" t="n"/>
      <c r="N52" s="42">
        <f>IF(A52="","",MAX(0,N(L52)-N(M52)))</f>
        <v/>
      </c>
      <c r="O52" s="31">
        <f>IF(OR(A52="",B52="",L52=0),"",MAX(0,Paramètres!$B$4-B52))</f>
        <v/>
      </c>
      <c r="P52" s="32">
        <f>IF(A52="","",IF(OR(B52="",C52="",D52="",F52="",G52="",H52="",J52="",AND(D52="Commande",I52="")),"À compléter",IF(M52&gt;L52,"Facturé &gt; engagé",IF(AND(N52&gt;=Paramètres!$B$7,O52&gt;Paramètres!$B$6),"Exposition ancienne",""))))</f>
        <v/>
      </c>
      <c r="Q52" s="28" t="n"/>
    </row>
    <row r="53" ht="22" customHeight="1">
      <c r="A53" s="22" t="n"/>
      <c r="B53" s="23" t="n"/>
      <c r="C53" s="22" t="n"/>
      <c r="D53" s="22" t="n"/>
      <c r="E53" s="28" t="n"/>
      <c r="F53" s="28" t="n"/>
      <c r="G53" s="22" t="n"/>
      <c r="H53" s="22" t="n"/>
      <c r="I53" s="22" t="n"/>
      <c r="J53" s="41" t="n"/>
      <c r="K53" s="41" t="n"/>
      <c r="L53" s="42">
        <f>IF(A53="","",IF(OR(C53="Engagé",C53="Soldé"),MAX(0,N(J53)-N(K53)),0))</f>
        <v/>
      </c>
      <c r="M53" s="41" t="n"/>
      <c r="N53" s="42">
        <f>IF(A53="","",MAX(0,N(L53)-N(M53)))</f>
        <v/>
      </c>
      <c r="O53" s="31">
        <f>IF(OR(A53="",B53="",L53=0),"",MAX(0,Paramètres!$B$4-B53))</f>
        <v/>
      </c>
      <c r="P53" s="32">
        <f>IF(A53="","",IF(OR(B53="",C53="",D53="",F53="",G53="",H53="",J53="",AND(D53="Commande",I53="")),"À compléter",IF(M53&gt;L53,"Facturé &gt; engagé",IF(AND(N53&gt;=Paramètres!$B$7,O53&gt;Paramètres!$B$6),"Exposition ancienne",""))))</f>
        <v/>
      </c>
      <c r="Q53" s="28" t="n"/>
    </row>
    <row r="54" ht="22" customHeight="1">
      <c r="A54" s="22" t="n"/>
      <c r="B54" s="23" t="n"/>
      <c r="C54" s="22" t="n"/>
      <c r="D54" s="22" t="n"/>
      <c r="E54" s="28" t="n"/>
      <c r="F54" s="28" t="n"/>
      <c r="G54" s="22" t="n"/>
      <c r="H54" s="22" t="n"/>
      <c r="I54" s="22" t="n"/>
      <c r="J54" s="41" t="n"/>
      <c r="K54" s="41" t="n"/>
      <c r="L54" s="42">
        <f>IF(A54="","",IF(OR(C54="Engagé",C54="Soldé"),MAX(0,N(J54)-N(K54)),0))</f>
        <v/>
      </c>
      <c r="M54" s="41" t="n"/>
      <c r="N54" s="42">
        <f>IF(A54="","",MAX(0,N(L54)-N(M54)))</f>
        <v/>
      </c>
      <c r="O54" s="31">
        <f>IF(OR(A54="",B54="",L54=0),"",MAX(0,Paramètres!$B$4-B54))</f>
        <v/>
      </c>
      <c r="P54" s="32">
        <f>IF(A54="","",IF(OR(B54="",C54="",D54="",F54="",G54="",H54="",J54="",AND(D54="Commande",I54="")),"À compléter",IF(M54&gt;L54,"Facturé &gt; engagé",IF(AND(N54&gt;=Paramètres!$B$7,O54&gt;Paramètres!$B$6),"Exposition ancienne",""))))</f>
        <v/>
      </c>
      <c r="Q54" s="28" t="n"/>
    </row>
    <row r="55" ht="22" customHeight="1">
      <c r="A55" s="22" t="n"/>
      <c r="B55" s="23" t="n"/>
      <c r="C55" s="22" t="n"/>
      <c r="D55" s="22" t="n"/>
      <c r="E55" s="28" t="n"/>
      <c r="F55" s="28" t="n"/>
      <c r="G55" s="22" t="n"/>
      <c r="H55" s="22" t="n"/>
      <c r="I55" s="22" t="n"/>
      <c r="J55" s="41" t="n"/>
      <c r="K55" s="41" t="n"/>
      <c r="L55" s="42">
        <f>IF(A55="","",IF(OR(C55="Engagé",C55="Soldé"),MAX(0,N(J55)-N(K55)),0))</f>
        <v/>
      </c>
      <c r="M55" s="41" t="n"/>
      <c r="N55" s="42">
        <f>IF(A55="","",MAX(0,N(L55)-N(M55)))</f>
        <v/>
      </c>
      <c r="O55" s="31">
        <f>IF(OR(A55="",B55="",L55=0),"",MAX(0,Paramètres!$B$4-B55))</f>
        <v/>
      </c>
      <c r="P55" s="32">
        <f>IF(A55="","",IF(OR(B55="",C55="",D55="",F55="",G55="",H55="",J55="",AND(D55="Commande",I55="")),"À compléter",IF(M55&gt;L55,"Facturé &gt; engagé",IF(AND(N55&gt;=Paramètres!$B$7,O55&gt;Paramètres!$B$6),"Exposition ancienne",""))))</f>
        <v/>
      </c>
      <c r="Q55" s="28" t="n"/>
    </row>
    <row r="56" ht="22" customHeight="1">
      <c r="A56" s="22" t="n"/>
      <c r="B56" s="23" t="n"/>
      <c r="C56" s="22" t="n"/>
      <c r="D56" s="22" t="n"/>
      <c r="E56" s="28" t="n"/>
      <c r="F56" s="28" t="n"/>
      <c r="G56" s="22" t="n"/>
      <c r="H56" s="22" t="n"/>
      <c r="I56" s="22" t="n"/>
      <c r="J56" s="41" t="n"/>
      <c r="K56" s="41" t="n"/>
      <c r="L56" s="42">
        <f>IF(A56="","",IF(OR(C56="Engagé",C56="Soldé"),MAX(0,N(J56)-N(K56)),0))</f>
        <v/>
      </c>
      <c r="M56" s="41" t="n"/>
      <c r="N56" s="42">
        <f>IF(A56="","",MAX(0,N(L56)-N(M56)))</f>
        <v/>
      </c>
      <c r="O56" s="31">
        <f>IF(OR(A56="",B56="",L56=0),"",MAX(0,Paramètres!$B$4-B56))</f>
        <v/>
      </c>
      <c r="P56" s="32">
        <f>IF(A56="","",IF(OR(B56="",C56="",D56="",F56="",G56="",H56="",J56="",AND(D56="Commande",I56="")),"À compléter",IF(M56&gt;L56,"Facturé &gt; engagé",IF(AND(N56&gt;=Paramètres!$B$7,O56&gt;Paramètres!$B$6),"Exposition ancienne",""))))</f>
        <v/>
      </c>
      <c r="Q56" s="28" t="n"/>
    </row>
    <row r="57" ht="22" customHeight="1">
      <c r="A57" s="22" t="n"/>
      <c r="B57" s="23" t="n"/>
      <c r="C57" s="22" t="n"/>
      <c r="D57" s="22" t="n"/>
      <c r="E57" s="28" t="n"/>
      <c r="F57" s="28" t="n"/>
      <c r="G57" s="22" t="n"/>
      <c r="H57" s="22" t="n"/>
      <c r="I57" s="22" t="n"/>
      <c r="J57" s="41" t="n"/>
      <c r="K57" s="41" t="n"/>
      <c r="L57" s="42">
        <f>IF(A57="","",IF(OR(C57="Engagé",C57="Soldé"),MAX(0,N(J57)-N(K57)),0))</f>
        <v/>
      </c>
      <c r="M57" s="41" t="n"/>
      <c r="N57" s="42">
        <f>IF(A57="","",MAX(0,N(L57)-N(M57)))</f>
        <v/>
      </c>
      <c r="O57" s="31">
        <f>IF(OR(A57="",B57="",L57=0),"",MAX(0,Paramètres!$B$4-B57))</f>
        <v/>
      </c>
      <c r="P57" s="32">
        <f>IF(A57="","",IF(OR(B57="",C57="",D57="",F57="",G57="",H57="",J57="",AND(D57="Commande",I57="")),"À compléter",IF(M57&gt;L57,"Facturé &gt; engagé",IF(AND(N57&gt;=Paramètres!$B$7,O57&gt;Paramètres!$B$6),"Exposition ancienne",""))))</f>
        <v/>
      </c>
      <c r="Q57" s="28" t="n"/>
    </row>
    <row r="58" ht="22" customHeight="1">
      <c r="A58" s="22" t="n"/>
      <c r="B58" s="23" t="n"/>
      <c r="C58" s="22" t="n"/>
      <c r="D58" s="22" t="n"/>
      <c r="E58" s="28" t="n"/>
      <c r="F58" s="28" t="n"/>
      <c r="G58" s="22" t="n"/>
      <c r="H58" s="22" t="n"/>
      <c r="I58" s="22" t="n"/>
      <c r="J58" s="41" t="n"/>
      <c r="K58" s="41" t="n"/>
      <c r="L58" s="42">
        <f>IF(A58="","",IF(OR(C58="Engagé",C58="Soldé"),MAX(0,N(J58)-N(K58)),0))</f>
        <v/>
      </c>
      <c r="M58" s="41" t="n"/>
      <c r="N58" s="42">
        <f>IF(A58="","",MAX(0,N(L58)-N(M58)))</f>
        <v/>
      </c>
      <c r="O58" s="31">
        <f>IF(OR(A58="",B58="",L58=0),"",MAX(0,Paramètres!$B$4-B58))</f>
        <v/>
      </c>
      <c r="P58" s="32">
        <f>IF(A58="","",IF(OR(B58="",C58="",D58="",F58="",G58="",H58="",J58="",AND(D58="Commande",I58="")),"À compléter",IF(M58&gt;L58,"Facturé &gt; engagé",IF(AND(N58&gt;=Paramètres!$B$7,O58&gt;Paramètres!$B$6),"Exposition ancienne",""))))</f>
        <v/>
      </c>
      <c r="Q58" s="28" t="n"/>
    </row>
    <row r="59" ht="22" customHeight="1">
      <c r="A59" s="22" t="n"/>
      <c r="B59" s="23" t="n"/>
      <c r="C59" s="22" t="n"/>
      <c r="D59" s="22" t="n"/>
      <c r="E59" s="28" t="n"/>
      <c r="F59" s="28" t="n"/>
      <c r="G59" s="22" t="n"/>
      <c r="H59" s="22" t="n"/>
      <c r="I59" s="22" t="n"/>
      <c r="J59" s="41" t="n"/>
      <c r="K59" s="41" t="n"/>
      <c r="L59" s="42">
        <f>IF(A59="","",IF(OR(C59="Engagé",C59="Soldé"),MAX(0,N(J59)-N(K59)),0))</f>
        <v/>
      </c>
      <c r="M59" s="41" t="n"/>
      <c r="N59" s="42">
        <f>IF(A59="","",MAX(0,N(L59)-N(M59)))</f>
        <v/>
      </c>
      <c r="O59" s="31">
        <f>IF(OR(A59="",B59="",L59=0),"",MAX(0,Paramètres!$B$4-B59))</f>
        <v/>
      </c>
      <c r="P59" s="32">
        <f>IF(A59="","",IF(OR(B59="",C59="",D59="",F59="",G59="",H59="",J59="",AND(D59="Commande",I59="")),"À compléter",IF(M59&gt;L59,"Facturé &gt; engagé",IF(AND(N59&gt;=Paramètres!$B$7,O59&gt;Paramètres!$B$6),"Exposition ancienne",""))))</f>
        <v/>
      </c>
      <c r="Q59" s="28" t="n"/>
    </row>
    <row r="60" ht="22" customHeight="1">
      <c r="A60" s="22" t="n"/>
      <c r="B60" s="23" t="n"/>
      <c r="C60" s="22" t="n"/>
      <c r="D60" s="22" t="n"/>
      <c r="E60" s="28" t="n"/>
      <c r="F60" s="28" t="n"/>
      <c r="G60" s="22" t="n"/>
      <c r="H60" s="22" t="n"/>
      <c r="I60" s="22" t="n"/>
      <c r="J60" s="41" t="n"/>
      <c r="K60" s="41" t="n"/>
      <c r="L60" s="42">
        <f>IF(A60="","",IF(OR(C60="Engagé",C60="Soldé"),MAX(0,N(J60)-N(K60)),0))</f>
        <v/>
      </c>
      <c r="M60" s="41" t="n"/>
      <c r="N60" s="42">
        <f>IF(A60="","",MAX(0,N(L60)-N(M60)))</f>
        <v/>
      </c>
      <c r="O60" s="31">
        <f>IF(OR(A60="",B60="",L60=0),"",MAX(0,Paramètres!$B$4-B60))</f>
        <v/>
      </c>
      <c r="P60" s="32">
        <f>IF(A60="","",IF(OR(B60="",C60="",D60="",F60="",G60="",H60="",J60="",AND(D60="Commande",I60="")),"À compléter",IF(M60&gt;L60,"Facturé &gt; engagé",IF(AND(N60&gt;=Paramètres!$B$7,O60&gt;Paramètres!$B$6),"Exposition ancienne",""))))</f>
        <v/>
      </c>
      <c r="Q60" s="28" t="n"/>
    </row>
    <row r="61" ht="22" customHeight="1">
      <c r="A61" s="22" t="n"/>
      <c r="B61" s="23" t="n"/>
      <c r="C61" s="22" t="n"/>
      <c r="D61" s="22" t="n"/>
      <c r="E61" s="28" t="n"/>
      <c r="F61" s="28" t="n"/>
      <c r="G61" s="22" t="n"/>
      <c r="H61" s="22" t="n"/>
      <c r="I61" s="22" t="n"/>
      <c r="J61" s="41" t="n"/>
      <c r="K61" s="41" t="n"/>
      <c r="L61" s="42">
        <f>IF(A61="","",IF(OR(C61="Engagé",C61="Soldé"),MAX(0,N(J61)-N(K61)),0))</f>
        <v/>
      </c>
      <c r="M61" s="41" t="n"/>
      <c r="N61" s="42">
        <f>IF(A61="","",MAX(0,N(L61)-N(M61)))</f>
        <v/>
      </c>
      <c r="O61" s="31">
        <f>IF(OR(A61="",B61="",L61=0),"",MAX(0,Paramètres!$B$4-B61))</f>
        <v/>
      </c>
      <c r="P61" s="32">
        <f>IF(A61="","",IF(OR(B61="",C61="",D61="",F61="",G61="",H61="",J61="",AND(D61="Commande",I61="")),"À compléter",IF(M61&gt;L61,"Facturé &gt; engagé",IF(AND(N61&gt;=Paramètres!$B$7,O61&gt;Paramètres!$B$6),"Exposition ancienne",""))))</f>
        <v/>
      </c>
      <c r="Q61" s="28" t="n"/>
    </row>
    <row r="62" ht="22" customHeight="1">
      <c r="A62" s="22" t="n"/>
      <c r="B62" s="23" t="n"/>
      <c r="C62" s="22" t="n"/>
      <c r="D62" s="22" t="n"/>
      <c r="E62" s="28" t="n"/>
      <c r="F62" s="28" t="n"/>
      <c r="G62" s="22" t="n"/>
      <c r="H62" s="22" t="n"/>
      <c r="I62" s="22" t="n"/>
      <c r="J62" s="41" t="n"/>
      <c r="K62" s="41" t="n"/>
      <c r="L62" s="42">
        <f>IF(A62="","",IF(OR(C62="Engagé",C62="Soldé"),MAX(0,N(J62)-N(K62)),0))</f>
        <v/>
      </c>
      <c r="M62" s="41" t="n"/>
      <c r="N62" s="42">
        <f>IF(A62="","",MAX(0,N(L62)-N(M62)))</f>
        <v/>
      </c>
      <c r="O62" s="31">
        <f>IF(OR(A62="",B62="",L62=0),"",MAX(0,Paramètres!$B$4-B62))</f>
        <v/>
      </c>
      <c r="P62" s="32">
        <f>IF(A62="","",IF(OR(B62="",C62="",D62="",F62="",G62="",H62="",J62="",AND(D62="Commande",I62="")),"À compléter",IF(M62&gt;L62,"Facturé &gt; engagé",IF(AND(N62&gt;=Paramètres!$B$7,O62&gt;Paramètres!$B$6),"Exposition ancienne",""))))</f>
        <v/>
      </c>
      <c r="Q62" s="28" t="n"/>
    </row>
    <row r="63" ht="22" customHeight="1">
      <c r="A63" s="22" t="n"/>
      <c r="B63" s="23" t="n"/>
      <c r="C63" s="22" t="n"/>
      <c r="D63" s="22" t="n"/>
      <c r="E63" s="28" t="n"/>
      <c r="F63" s="28" t="n"/>
      <c r="G63" s="22" t="n"/>
      <c r="H63" s="22" t="n"/>
      <c r="I63" s="22" t="n"/>
      <c r="J63" s="41" t="n"/>
      <c r="K63" s="41" t="n"/>
      <c r="L63" s="42">
        <f>IF(A63="","",IF(OR(C63="Engagé",C63="Soldé"),MAX(0,N(J63)-N(K63)),0))</f>
        <v/>
      </c>
      <c r="M63" s="41" t="n"/>
      <c r="N63" s="42">
        <f>IF(A63="","",MAX(0,N(L63)-N(M63)))</f>
        <v/>
      </c>
      <c r="O63" s="31">
        <f>IF(OR(A63="",B63="",L63=0),"",MAX(0,Paramètres!$B$4-B63))</f>
        <v/>
      </c>
      <c r="P63" s="32">
        <f>IF(A63="","",IF(OR(B63="",C63="",D63="",F63="",G63="",H63="",J63="",AND(D63="Commande",I63="")),"À compléter",IF(M63&gt;L63,"Facturé &gt; engagé",IF(AND(N63&gt;=Paramètres!$B$7,O63&gt;Paramètres!$B$6),"Exposition ancienne",""))))</f>
        <v/>
      </c>
      <c r="Q63" s="28" t="n"/>
    </row>
    <row r="64" ht="22" customHeight="1">
      <c r="A64" s="22" t="n"/>
      <c r="B64" s="23" t="n"/>
      <c r="C64" s="22" t="n"/>
      <c r="D64" s="22" t="n"/>
      <c r="E64" s="28" t="n"/>
      <c r="F64" s="28" t="n"/>
      <c r="G64" s="22" t="n"/>
      <c r="H64" s="22" t="n"/>
      <c r="I64" s="22" t="n"/>
      <c r="J64" s="41" t="n"/>
      <c r="K64" s="41" t="n"/>
      <c r="L64" s="42">
        <f>IF(A64="","",IF(OR(C64="Engagé",C64="Soldé"),MAX(0,N(J64)-N(K64)),0))</f>
        <v/>
      </c>
      <c r="M64" s="41" t="n"/>
      <c r="N64" s="42">
        <f>IF(A64="","",MAX(0,N(L64)-N(M64)))</f>
        <v/>
      </c>
      <c r="O64" s="31">
        <f>IF(OR(A64="",B64="",L64=0),"",MAX(0,Paramètres!$B$4-B64))</f>
        <v/>
      </c>
      <c r="P64" s="32">
        <f>IF(A64="","",IF(OR(B64="",C64="",D64="",F64="",G64="",H64="",J64="",AND(D64="Commande",I64="")),"À compléter",IF(M64&gt;L64,"Facturé &gt; engagé",IF(AND(N64&gt;=Paramètres!$B$7,O64&gt;Paramètres!$B$6),"Exposition ancienne",""))))</f>
        <v/>
      </c>
      <c r="Q64" s="28" t="n"/>
    </row>
    <row r="65" ht="22" customHeight="1">
      <c r="A65" s="22" t="n"/>
      <c r="B65" s="23" t="n"/>
      <c r="C65" s="22" t="n"/>
      <c r="D65" s="22" t="n"/>
      <c r="E65" s="28" t="n"/>
      <c r="F65" s="28" t="n"/>
      <c r="G65" s="22" t="n"/>
      <c r="H65" s="22" t="n"/>
      <c r="I65" s="22" t="n"/>
      <c r="J65" s="41" t="n"/>
      <c r="K65" s="41" t="n"/>
      <c r="L65" s="42">
        <f>IF(A65="","",IF(OR(C65="Engagé",C65="Soldé"),MAX(0,N(J65)-N(K65)),0))</f>
        <v/>
      </c>
      <c r="M65" s="41" t="n"/>
      <c r="N65" s="42">
        <f>IF(A65="","",MAX(0,N(L65)-N(M65)))</f>
        <v/>
      </c>
      <c r="O65" s="31">
        <f>IF(OR(A65="",B65="",L65=0),"",MAX(0,Paramètres!$B$4-B65))</f>
        <v/>
      </c>
      <c r="P65" s="32">
        <f>IF(A65="","",IF(OR(B65="",C65="",D65="",F65="",G65="",H65="",J65="",AND(D65="Commande",I65="")),"À compléter",IF(M65&gt;L65,"Facturé &gt; engagé",IF(AND(N65&gt;=Paramètres!$B$7,O65&gt;Paramètres!$B$6),"Exposition ancienne",""))))</f>
        <v/>
      </c>
      <c r="Q65" s="28" t="n"/>
    </row>
    <row r="66" ht="22" customHeight="1">
      <c r="A66" s="22" t="n"/>
      <c r="B66" s="23" t="n"/>
      <c r="C66" s="22" t="n"/>
      <c r="D66" s="22" t="n"/>
      <c r="E66" s="28" t="n"/>
      <c r="F66" s="28" t="n"/>
      <c r="G66" s="22" t="n"/>
      <c r="H66" s="22" t="n"/>
      <c r="I66" s="22" t="n"/>
      <c r="J66" s="41" t="n"/>
      <c r="K66" s="41" t="n"/>
      <c r="L66" s="42">
        <f>IF(A66="","",IF(OR(C66="Engagé",C66="Soldé"),MAX(0,N(J66)-N(K66)),0))</f>
        <v/>
      </c>
      <c r="M66" s="41" t="n"/>
      <c r="N66" s="42">
        <f>IF(A66="","",MAX(0,N(L66)-N(M66)))</f>
        <v/>
      </c>
      <c r="O66" s="31">
        <f>IF(OR(A66="",B66="",L66=0),"",MAX(0,Paramètres!$B$4-B66))</f>
        <v/>
      </c>
      <c r="P66" s="32">
        <f>IF(A66="","",IF(OR(B66="",C66="",D66="",F66="",G66="",H66="",J66="",AND(D66="Commande",I66="")),"À compléter",IF(M66&gt;L66,"Facturé &gt; engagé",IF(AND(N66&gt;=Paramètres!$B$7,O66&gt;Paramètres!$B$6),"Exposition ancienne",""))))</f>
        <v/>
      </c>
      <c r="Q66" s="28" t="n"/>
    </row>
    <row r="67" ht="22" customHeight="1">
      <c r="A67" s="22" t="n"/>
      <c r="B67" s="23" t="n"/>
      <c r="C67" s="22" t="n"/>
      <c r="D67" s="22" t="n"/>
      <c r="E67" s="28" t="n"/>
      <c r="F67" s="28" t="n"/>
      <c r="G67" s="22" t="n"/>
      <c r="H67" s="22" t="n"/>
      <c r="I67" s="22" t="n"/>
      <c r="J67" s="41" t="n"/>
      <c r="K67" s="41" t="n"/>
      <c r="L67" s="42">
        <f>IF(A67="","",IF(OR(C67="Engagé",C67="Soldé"),MAX(0,N(J67)-N(K67)),0))</f>
        <v/>
      </c>
      <c r="M67" s="41" t="n"/>
      <c r="N67" s="42">
        <f>IF(A67="","",MAX(0,N(L67)-N(M67)))</f>
        <v/>
      </c>
      <c r="O67" s="31">
        <f>IF(OR(A67="",B67="",L67=0),"",MAX(0,Paramètres!$B$4-B67))</f>
        <v/>
      </c>
      <c r="P67" s="32">
        <f>IF(A67="","",IF(OR(B67="",C67="",D67="",F67="",G67="",H67="",J67="",AND(D67="Commande",I67="")),"À compléter",IF(M67&gt;L67,"Facturé &gt; engagé",IF(AND(N67&gt;=Paramètres!$B$7,O67&gt;Paramètres!$B$6),"Exposition ancienne",""))))</f>
        <v/>
      </c>
      <c r="Q67" s="28" t="n"/>
    </row>
    <row r="68" ht="22" customHeight="1">
      <c r="A68" s="22" t="n"/>
      <c r="B68" s="23" t="n"/>
      <c r="C68" s="22" t="n"/>
      <c r="D68" s="22" t="n"/>
      <c r="E68" s="28" t="n"/>
      <c r="F68" s="28" t="n"/>
      <c r="G68" s="22" t="n"/>
      <c r="H68" s="22" t="n"/>
      <c r="I68" s="22" t="n"/>
      <c r="J68" s="41" t="n"/>
      <c r="K68" s="41" t="n"/>
      <c r="L68" s="42">
        <f>IF(A68="","",IF(OR(C68="Engagé",C68="Soldé"),MAX(0,N(J68)-N(K68)),0))</f>
        <v/>
      </c>
      <c r="M68" s="41" t="n"/>
      <c r="N68" s="42">
        <f>IF(A68="","",MAX(0,N(L68)-N(M68)))</f>
        <v/>
      </c>
      <c r="O68" s="31">
        <f>IF(OR(A68="",B68="",L68=0),"",MAX(0,Paramètres!$B$4-B68))</f>
        <v/>
      </c>
      <c r="P68" s="32">
        <f>IF(A68="","",IF(OR(B68="",C68="",D68="",F68="",G68="",H68="",J68="",AND(D68="Commande",I68="")),"À compléter",IF(M68&gt;L68,"Facturé &gt; engagé",IF(AND(N68&gt;=Paramètres!$B$7,O68&gt;Paramètres!$B$6),"Exposition ancienne",""))))</f>
        <v/>
      </c>
      <c r="Q68" s="28" t="n"/>
    </row>
    <row r="69" ht="22" customHeight="1">
      <c r="A69" s="22" t="n"/>
      <c r="B69" s="23" t="n"/>
      <c r="C69" s="22" t="n"/>
      <c r="D69" s="22" t="n"/>
      <c r="E69" s="28" t="n"/>
      <c r="F69" s="28" t="n"/>
      <c r="G69" s="22" t="n"/>
      <c r="H69" s="22" t="n"/>
      <c r="I69" s="22" t="n"/>
      <c r="J69" s="41" t="n"/>
      <c r="K69" s="41" t="n"/>
      <c r="L69" s="42">
        <f>IF(A69="","",IF(OR(C69="Engagé",C69="Soldé"),MAX(0,N(J69)-N(K69)),0))</f>
        <v/>
      </c>
      <c r="M69" s="41" t="n"/>
      <c r="N69" s="42">
        <f>IF(A69="","",MAX(0,N(L69)-N(M69)))</f>
        <v/>
      </c>
      <c r="O69" s="31">
        <f>IF(OR(A69="",B69="",L69=0),"",MAX(0,Paramètres!$B$4-B69))</f>
        <v/>
      </c>
      <c r="P69" s="32">
        <f>IF(A69="","",IF(OR(B69="",C69="",D69="",F69="",G69="",H69="",J69="",AND(D69="Commande",I69="")),"À compléter",IF(M69&gt;L69,"Facturé &gt; engagé",IF(AND(N69&gt;=Paramètres!$B$7,O69&gt;Paramètres!$B$6),"Exposition ancienne",""))))</f>
        <v/>
      </c>
      <c r="Q69" s="28" t="n"/>
    </row>
    <row r="70" ht="22" customHeight="1">
      <c r="A70" s="22" t="n"/>
      <c r="B70" s="23" t="n"/>
      <c r="C70" s="22" t="n"/>
      <c r="D70" s="22" t="n"/>
      <c r="E70" s="28" t="n"/>
      <c r="F70" s="28" t="n"/>
      <c r="G70" s="22" t="n"/>
      <c r="H70" s="22" t="n"/>
      <c r="I70" s="22" t="n"/>
      <c r="J70" s="41" t="n"/>
      <c r="K70" s="41" t="n"/>
      <c r="L70" s="42">
        <f>IF(A70="","",IF(OR(C70="Engagé",C70="Soldé"),MAX(0,N(J70)-N(K70)),0))</f>
        <v/>
      </c>
      <c r="M70" s="41" t="n"/>
      <c r="N70" s="42">
        <f>IF(A70="","",MAX(0,N(L70)-N(M70)))</f>
        <v/>
      </c>
      <c r="O70" s="31">
        <f>IF(OR(A70="",B70="",L70=0),"",MAX(0,Paramètres!$B$4-B70))</f>
        <v/>
      </c>
      <c r="P70" s="32">
        <f>IF(A70="","",IF(OR(B70="",C70="",D70="",F70="",G70="",H70="",J70="",AND(D70="Commande",I70="")),"À compléter",IF(M70&gt;L70,"Facturé &gt; engagé",IF(AND(N70&gt;=Paramètres!$B$7,O70&gt;Paramètres!$B$6),"Exposition ancienne",""))))</f>
        <v/>
      </c>
      <c r="Q70" s="28" t="n"/>
    </row>
    <row r="71" ht="22" customHeight="1">
      <c r="A71" s="22" t="n"/>
      <c r="B71" s="23" t="n"/>
      <c r="C71" s="22" t="n"/>
      <c r="D71" s="22" t="n"/>
      <c r="E71" s="28" t="n"/>
      <c r="F71" s="28" t="n"/>
      <c r="G71" s="22" t="n"/>
      <c r="H71" s="22" t="n"/>
      <c r="I71" s="22" t="n"/>
      <c r="J71" s="41" t="n"/>
      <c r="K71" s="41" t="n"/>
      <c r="L71" s="42">
        <f>IF(A71="","",IF(OR(C71="Engagé",C71="Soldé"),MAX(0,N(J71)-N(K71)),0))</f>
        <v/>
      </c>
      <c r="M71" s="41" t="n"/>
      <c r="N71" s="42">
        <f>IF(A71="","",MAX(0,N(L71)-N(M71)))</f>
        <v/>
      </c>
      <c r="O71" s="31">
        <f>IF(OR(A71="",B71="",L71=0),"",MAX(0,Paramètres!$B$4-B71))</f>
        <v/>
      </c>
      <c r="P71" s="32">
        <f>IF(A71="","",IF(OR(B71="",C71="",D71="",F71="",G71="",H71="",J71="",AND(D71="Commande",I71="")),"À compléter",IF(M71&gt;L71,"Facturé &gt; engagé",IF(AND(N71&gt;=Paramètres!$B$7,O71&gt;Paramètres!$B$6),"Exposition ancienne",""))))</f>
        <v/>
      </c>
      <c r="Q71" s="28" t="n"/>
    </row>
    <row r="72" ht="22" customHeight="1">
      <c r="A72" s="22" t="n"/>
      <c r="B72" s="23" t="n"/>
      <c r="C72" s="22" t="n"/>
      <c r="D72" s="22" t="n"/>
      <c r="E72" s="28" t="n"/>
      <c r="F72" s="28" t="n"/>
      <c r="G72" s="22" t="n"/>
      <c r="H72" s="22" t="n"/>
      <c r="I72" s="22" t="n"/>
      <c r="J72" s="41" t="n"/>
      <c r="K72" s="41" t="n"/>
      <c r="L72" s="42">
        <f>IF(A72="","",IF(OR(C72="Engagé",C72="Soldé"),MAX(0,N(J72)-N(K72)),0))</f>
        <v/>
      </c>
      <c r="M72" s="41" t="n"/>
      <c r="N72" s="42">
        <f>IF(A72="","",MAX(0,N(L72)-N(M72)))</f>
        <v/>
      </c>
      <c r="O72" s="31">
        <f>IF(OR(A72="",B72="",L72=0),"",MAX(0,Paramètres!$B$4-B72))</f>
        <v/>
      </c>
      <c r="P72" s="32">
        <f>IF(A72="","",IF(OR(B72="",C72="",D72="",F72="",G72="",H72="",J72="",AND(D72="Commande",I72="")),"À compléter",IF(M72&gt;L72,"Facturé &gt; engagé",IF(AND(N72&gt;=Paramètres!$B$7,O72&gt;Paramètres!$B$6),"Exposition ancienne",""))))</f>
        <v/>
      </c>
      <c r="Q72" s="28" t="n"/>
    </row>
    <row r="73" ht="22" customHeight="1">
      <c r="A73" s="22" t="n"/>
      <c r="B73" s="23" t="n"/>
      <c r="C73" s="22" t="n"/>
      <c r="D73" s="22" t="n"/>
      <c r="E73" s="28" t="n"/>
      <c r="F73" s="28" t="n"/>
      <c r="G73" s="22" t="n"/>
      <c r="H73" s="22" t="n"/>
      <c r="I73" s="22" t="n"/>
      <c r="J73" s="41" t="n"/>
      <c r="K73" s="41" t="n"/>
      <c r="L73" s="42">
        <f>IF(A73="","",IF(OR(C73="Engagé",C73="Soldé"),MAX(0,N(J73)-N(K73)),0))</f>
        <v/>
      </c>
      <c r="M73" s="41" t="n"/>
      <c r="N73" s="42">
        <f>IF(A73="","",MAX(0,N(L73)-N(M73)))</f>
        <v/>
      </c>
      <c r="O73" s="31">
        <f>IF(OR(A73="",B73="",L73=0),"",MAX(0,Paramètres!$B$4-B73))</f>
        <v/>
      </c>
      <c r="P73" s="32">
        <f>IF(A73="","",IF(OR(B73="",C73="",D73="",F73="",G73="",H73="",J73="",AND(D73="Commande",I73="")),"À compléter",IF(M73&gt;L73,"Facturé &gt; engagé",IF(AND(N73&gt;=Paramètres!$B$7,O73&gt;Paramètres!$B$6),"Exposition ancienne",""))))</f>
        <v/>
      </c>
      <c r="Q73" s="28" t="n"/>
    </row>
    <row r="74" ht="22" customHeight="1">
      <c r="A74" s="22" t="n"/>
      <c r="B74" s="23" t="n"/>
      <c r="C74" s="22" t="n"/>
      <c r="D74" s="22" t="n"/>
      <c r="E74" s="28" t="n"/>
      <c r="F74" s="28" t="n"/>
      <c r="G74" s="22" t="n"/>
      <c r="H74" s="22" t="n"/>
      <c r="I74" s="22" t="n"/>
      <c r="J74" s="41" t="n"/>
      <c r="K74" s="41" t="n"/>
      <c r="L74" s="42">
        <f>IF(A74="","",IF(OR(C74="Engagé",C74="Soldé"),MAX(0,N(J74)-N(K74)),0))</f>
        <v/>
      </c>
      <c r="M74" s="41" t="n"/>
      <c r="N74" s="42">
        <f>IF(A74="","",MAX(0,N(L74)-N(M74)))</f>
        <v/>
      </c>
      <c r="O74" s="31">
        <f>IF(OR(A74="",B74="",L74=0),"",MAX(0,Paramètres!$B$4-B74))</f>
        <v/>
      </c>
      <c r="P74" s="32">
        <f>IF(A74="","",IF(OR(B74="",C74="",D74="",F74="",G74="",H74="",J74="",AND(D74="Commande",I74="")),"À compléter",IF(M74&gt;L74,"Facturé &gt; engagé",IF(AND(N74&gt;=Paramètres!$B$7,O74&gt;Paramètres!$B$6),"Exposition ancienne",""))))</f>
        <v/>
      </c>
      <c r="Q74" s="28" t="n"/>
    </row>
    <row r="75" ht="22" customHeight="1">
      <c r="A75" s="22" t="n"/>
      <c r="B75" s="23" t="n"/>
      <c r="C75" s="22" t="n"/>
      <c r="D75" s="22" t="n"/>
      <c r="E75" s="28" t="n"/>
      <c r="F75" s="28" t="n"/>
      <c r="G75" s="22" t="n"/>
      <c r="H75" s="22" t="n"/>
      <c r="I75" s="22" t="n"/>
      <c r="J75" s="41" t="n"/>
      <c r="K75" s="41" t="n"/>
      <c r="L75" s="42">
        <f>IF(A75="","",IF(OR(C75="Engagé",C75="Soldé"),MAX(0,N(J75)-N(K75)),0))</f>
        <v/>
      </c>
      <c r="M75" s="41" t="n"/>
      <c r="N75" s="42">
        <f>IF(A75="","",MAX(0,N(L75)-N(M75)))</f>
        <v/>
      </c>
      <c r="O75" s="31">
        <f>IF(OR(A75="",B75="",L75=0),"",MAX(0,Paramètres!$B$4-B75))</f>
        <v/>
      </c>
      <c r="P75" s="32">
        <f>IF(A75="","",IF(OR(B75="",C75="",D75="",F75="",G75="",H75="",J75="",AND(D75="Commande",I75="")),"À compléter",IF(M75&gt;L75,"Facturé &gt; engagé",IF(AND(N75&gt;=Paramètres!$B$7,O75&gt;Paramètres!$B$6),"Exposition ancienne",""))))</f>
        <v/>
      </c>
      <c r="Q75" s="28" t="n"/>
    </row>
    <row r="76" ht="22" customHeight="1">
      <c r="A76" s="22" t="n"/>
      <c r="B76" s="23" t="n"/>
      <c r="C76" s="22" t="n"/>
      <c r="D76" s="22" t="n"/>
      <c r="E76" s="28" t="n"/>
      <c r="F76" s="28" t="n"/>
      <c r="G76" s="22" t="n"/>
      <c r="H76" s="22" t="n"/>
      <c r="I76" s="22" t="n"/>
      <c r="J76" s="41" t="n"/>
      <c r="K76" s="41" t="n"/>
      <c r="L76" s="42">
        <f>IF(A76="","",IF(OR(C76="Engagé",C76="Soldé"),MAX(0,N(J76)-N(K76)),0))</f>
        <v/>
      </c>
      <c r="M76" s="41" t="n"/>
      <c r="N76" s="42">
        <f>IF(A76="","",MAX(0,N(L76)-N(M76)))</f>
        <v/>
      </c>
      <c r="O76" s="31">
        <f>IF(OR(A76="",B76="",L76=0),"",MAX(0,Paramètres!$B$4-B76))</f>
        <v/>
      </c>
      <c r="P76" s="32">
        <f>IF(A76="","",IF(OR(B76="",C76="",D76="",F76="",G76="",H76="",J76="",AND(D76="Commande",I76="")),"À compléter",IF(M76&gt;L76,"Facturé &gt; engagé",IF(AND(N76&gt;=Paramètres!$B$7,O76&gt;Paramètres!$B$6),"Exposition ancienne",""))))</f>
        <v/>
      </c>
      <c r="Q76" s="28" t="n"/>
    </row>
    <row r="77" ht="22" customHeight="1">
      <c r="A77" s="22" t="n"/>
      <c r="B77" s="23" t="n"/>
      <c r="C77" s="22" t="n"/>
      <c r="D77" s="22" t="n"/>
      <c r="E77" s="28" t="n"/>
      <c r="F77" s="28" t="n"/>
      <c r="G77" s="22" t="n"/>
      <c r="H77" s="22" t="n"/>
      <c r="I77" s="22" t="n"/>
      <c r="J77" s="41" t="n"/>
      <c r="K77" s="41" t="n"/>
      <c r="L77" s="42">
        <f>IF(A77="","",IF(OR(C77="Engagé",C77="Soldé"),MAX(0,N(J77)-N(K77)),0))</f>
        <v/>
      </c>
      <c r="M77" s="41" t="n"/>
      <c r="N77" s="42">
        <f>IF(A77="","",MAX(0,N(L77)-N(M77)))</f>
        <v/>
      </c>
      <c r="O77" s="31">
        <f>IF(OR(A77="",B77="",L77=0),"",MAX(0,Paramètres!$B$4-B77))</f>
        <v/>
      </c>
      <c r="P77" s="32">
        <f>IF(A77="","",IF(OR(B77="",C77="",D77="",F77="",G77="",H77="",J77="",AND(D77="Commande",I77="")),"À compléter",IF(M77&gt;L77,"Facturé &gt; engagé",IF(AND(N77&gt;=Paramètres!$B$7,O77&gt;Paramètres!$B$6),"Exposition ancienne",""))))</f>
        <v/>
      </c>
      <c r="Q77" s="28" t="n"/>
    </row>
    <row r="78" ht="22" customHeight="1">
      <c r="A78" s="22" t="n"/>
      <c r="B78" s="23" t="n"/>
      <c r="C78" s="22" t="n"/>
      <c r="D78" s="22" t="n"/>
      <c r="E78" s="28" t="n"/>
      <c r="F78" s="28" t="n"/>
      <c r="G78" s="22" t="n"/>
      <c r="H78" s="22" t="n"/>
      <c r="I78" s="22" t="n"/>
      <c r="J78" s="41" t="n"/>
      <c r="K78" s="41" t="n"/>
      <c r="L78" s="42">
        <f>IF(A78="","",IF(OR(C78="Engagé",C78="Soldé"),MAX(0,N(J78)-N(K78)),0))</f>
        <v/>
      </c>
      <c r="M78" s="41" t="n"/>
      <c r="N78" s="42">
        <f>IF(A78="","",MAX(0,N(L78)-N(M78)))</f>
        <v/>
      </c>
      <c r="O78" s="31">
        <f>IF(OR(A78="",B78="",L78=0),"",MAX(0,Paramètres!$B$4-B78))</f>
        <v/>
      </c>
      <c r="P78" s="32">
        <f>IF(A78="","",IF(OR(B78="",C78="",D78="",F78="",G78="",H78="",J78="",AND(D78="Commande",I78="")),"À compléter",IF(M78&gt;L78,"Facturé &gt; engagé",IF(AND(N78&gt;=Paramètres!$B$7,O78&gt;Paramètres!$B$6),"Exposition ancienne",""))))</f>
        <v/>
      </c>
      <c r="Q78" s="28" t="n"/>
    </row>
    <row r="79" ht="22" customHeight="1">
      <c r="A79" s="22" t="n"/>
      <c r="B79" s="23" t="n"/>
      <c r="C79" s="22" t="n"/>
      <c r="D79" s="22" t="n"/>
      <c r="E79" s="28" t="n"/>
      <c r="F79" s="28" t="n"/>
      <c r="G79" s="22" t="n"/>
      <c r="H79" s="22" t="n"/>
      <c r="I79" s="22" t="n"/>
      <c r="J79" s="41" t="n"/>
      <c r="K79" s="41" t="n"/>
      <c r="L79" s="42">
        <f>IF(A79="","",IF(OR(C79="Engagé",C79="Soldé"),MAX(0,N(J79)-N(K79)),0))</f>
        <v/>
      </c>
      <c r="M79" s="41" t="n"/>
      <c r="N79" s="42">
        <f>IF(A79="","",MAX(0,N(L79)-N(M79)))</f>
        <v/>
      </c>
      <c r="O79" s="31">
        <f>IF(OR(A79="",B79="",L79=0),"",MAX(0,Paramètres!$B$4-B79))</f>
        <v/>
      </c>
      <c r="P79" s="32">
        <f>IF(A79="","",IF(OR(B79="",C79="",D79="",F79="",G79="",H79="",J79="",AND(D79="Commande",I79="")),"À compléter",IF(M79&gt;L79,"Facturé &gt; engagé",IF(AND(N79&gt;=Paramètres!$B$7,O79&gt;Paramètres!$B$6),"Exposition ancienne",""))))</f>
        <v/>
      </c>
      <c r="Q79" s="28" t="n"/>
    </row>
    <row r="80" ht="22" customHeight="1">
      <c r="A80" s="22" t="n"/>
      <c r="B80" s="23" t="n"/>
      <c r="C80" s="22" t="n"/>
      <c r="D80" s="22" t="n"/>
      <c r="E80" s="28" t="n"/>
      <c r="F80" s="28" t="n"/>
      <c r="G80" s="22" t="n"/>
      <c r="H80" s="22" t="n"/>
      <c r="I80" s="22" t="n"/>
      <c r="J80" s="41" t="n"/>
      <c r="K80" s="41" t="n"/>
      <c r="L80" s="42">
        <f>IF(A80="","",IF(OR(C80="Engagé",C80="Soldé"),MAX(0,N(J80)-N(K80)),0))</f>
        <v/>
      </c>
      <c r="M80" s="41" t="n"/>
      <c r="N80" s="42">
        <f>IF(A80="","",MAX(0,N(L80)-N(M80)))</f>
        <v/>
      </c>
      <c r="O80" s="31">
        <f>IF(OR(A80="",B80="",L80=0),"",MAX(0,Paramètres!$B$4-B80))</f>
        <v/>
      </c>
      <c r="P80" s="32">
        <f>IF(A80="","",IF(OR(B80="",C80="",D80="",F80="",G80="",H80="",J80="",AND(D80="Commande",I80="")),"À compléter",IF(M80&gt;L80,"Facturé &gt; engagé",IF(AND(N80&gt;=Paramètres!$B$7,O80&gt;Paramètres!$B$6),"Exposition ancienne",""))))</f>
        <v/>
      </c>
      <c r="Q80" s="28" t="n"/>
    </row>
    <row r="81" ht="22" customHeight="1">
      <c r="A81" s="22" t="n"/>
      <c r="B81" s="23" t="n"/>
      <c r="C81" s="22" t="n"/>
      <c r="D81" s="22" t="n"/>
      <c r="E81" s="28" t="n"/>
      <c r="F81" s="28" t="n"/>
      <c r="G81" s="22" t="n"/>
      <c r="H81" s="22" t="n"/>
      <c r="I81" s="22" t="n"/>
      <c r="J81" s="41" t="n"/>
      <c r="K81" s="41" t="n"/>
      <c r="L81" s="42">
        <f>IF(A81="","",IF(OR(C81="Engagé",C81="Soldé"),MAX(0,N(J81)-N(K81)),0))</f>
        <v/>
      </c>
      <c r="M81" s="41" t="n"/>
      <c r="N81" s="42">
        <f>IF(A81="","",MAX(0,N(L81)-N(M81)))</f>
        <v/>
      </c>
      <c r="O81" s="31">
        <f>IF(OR(A81="",B81="",L81=0),"",MAX(0,Paramètres!$B$4-B81))</f>
        <v/>
      </c>
      <c r="P81" s="32">
        <f>IF(A81="","",IF(OR(B81="",C81="",D81="",F81="",G81="",H81="",J81="",AND(D81="Commande",I81="")),"À compléter",IF(M81&gt;L81,"Facturé &gt; engagé",IF(AND(N81&gt;=Paramètres!$B$7,O81&gt;Paramètres!$B$6),"Exposition ancienne",""))))</f>
        <v/>
      </c>
      <c r="Q81" s="28" t="n"/>
    </row>
    <row r="82" ht="22" customHeight="1">
      <c r="A82" s="22" t="n"/>
      <c r="B82" s="23" t="n"/>
      <c r="C82" s="22" t="n"/>
      <c r="D82" s="22" t="n"/>
      <c r="E82" s="28" t="n"/>
      <c r="F82" s="28" t="n"/>
      <c r="G82" s="22" t="n"/>
      <c r="H82" s="22" t="n"/>
      <c r="I82" s="22" t="n"/>
      <c r="J82" s="41" t="n"/>
      <c r="K82" s="41" t="n"/>
      <c r="L82" s="42">
        <f>IF(A82="","",IF(OR(C82="Engagé",C82="Soldé"),MAX(0,N(J82)-N(K82)),0))</f>
        <v/>
      </c>
      <c r="M82" s="41" t="n"/>
      <c r="N82" s="42">
        <f>IF(A82="","",MAX(0,N(L82)-N(M82)))</f>
        <v/>
      </c>
      <c r="O82" s="31">
        <f>IF(OR(A82="",B82="",L82=0),"",MAX(0,Paramètres!$B$4-B82))</f>
        <v/>
      </c>
      <c r="P82" s="32">
        <f>IF(A82="","",IF(OR(B82="",C82="",D82="",F82="",G82="",H82="",J82="",AND(D82="Commande",I82="")),"À compléter",IF(M82&gt;L82,"Facturé &gt; engagé",IF(AND(N82&gt;=Paramètres!$B$7,O82&gt;Paramètres!$B$6),"Exposition ancienne",""))))</f>
        <v/>
      </c>
      <c r="Q82" s="28" t="n"/>
    </row>
    <row r="83" ht="22" customHeight="1">
      <c r="A83" s="22" t="n"/>
      <c r="B83" s="23" t="n"/>
      <c r="C83" s="22" t="n"/>
      <c r="D83" s="22" t="n"/>
      <c r="E83" s="28" t="n"/>
      <c r="F83" s="28" t="n"/>
      <c r="G83" s="22" t="n"/>
      <c r="H83" s="22" t="n"/>
      <c r="I83" s="22" t="n"/>
      <c r="J83" s="41" t="n"/>
      <c r="K83" s="41" t="n"/>
      <c r="L83" s="42">
        <f>IF(A83="","",IF(OR(C83="Engagé",C83="Soldé"),MAX(0,N(J83)-N(K83)),0))</f>
        <v/>
      </c>
      <c r="M83" s="41" t="n"/>
      <c r="N83" s="42">
        <f>IF(A83="","",MAX(0,N(L83)-N(M83)))</f>
        <v/>
      </c>
      <c r="O83" s="31">
        <f>IF(OR(A83="",B83="",L83=0),"",MAX(0,Paramètres!$B$4-B83))</f>
        <v/>
      </c>
      <c r="P83" s="32">
        <f>IF(A83="","",IF(OR(B83="",C83="",D83="",F83="",G83="",H83="",J83="",AND(D83="Commande",I83="")),"À compléter",IF(M83&gt;L83,"Facturé &gt; engagé",IF(AND(N83&gt;=Paramètres!$B$7,O83&gt;Paramètres!$B$6),"Exposition ancienne",""))))</f>
        <v/>
      </c>
      <c r="Q83" s="28" t="n"/>
    </row>
    <row r="84" ht="22" customHeight="1">
      <c r="A84" s="22" t="n"/>
      <c r="B84" s="23" t="n"/>
      <c r="C84" s="22" t="n"/>
      <c r="D84" s="22" t="n"/>
      <c r="E84" s="28" t="n"/>
      <c r="F84" s="28" t="n"/>
      <c r="G84" s="22" t="n"/>
      <c r="H84" s="22" t="n"/>
      <c r="I84" s="22" t="n"/>
      <c r="J84" s="41" t="n"/>
      <c r="K84" s="41" t="n"/>
      <c r="L84" s="42">
        <f>IF(A84="","",IF(OR(C84="Engagé",C84="Soldé"),MAX(0,N(J84)-N(K84)),0))</f>
        <v/>
      </c>
      <c r="M84" s="41" t="n"/>
      <c r="N84" s="42">
        <f>IF(A84="","",MAX(0,N(L84)-N(M84)))</f>
        <v/>
      </c>
      <c r="O84" s="31">
        <f>IF(OR(A84="",B84="",L84=0),"",MAX(0,Paramètres!$B$4-B84))</f>
        <v/>
      </c>
      <c r="P84" s="32">
        <f>IF(A84="","",IF(OR(B84="",C84="",D84="",F84="",G84="",H84="",J84="",AND(D84="Commande",I84="")),"À compléter",IF(M84&gt;L84,"Facturé &gt; engagé",IF(AND(N84&gt;=Paramètres!$B$7,O84&gt;Paramètres!$B$6),"Exposition ancienne",""))))</f>
        <v/>
      </c>
      <c r="Q84" s="28" t="n"/>
    </row>
    <row r="85" ht="22" customHeight="1">
      <c r="A85" s="22" t="n"/>
      <c r="B85" s="23" t="n"/>
      <c r="C85" s="22" t="n"/>
      <c r="D85" s="22" t="n"/>
      <c r="E85" s="28" t="n"/>
      <c r="F85" s="28" t="n"/>
      <c r="G85" s="22" t="n"/>
      <c r="H85" s="22" t="n"/>
      <c r="I85" s="22" t="n"/>
      <c r="J85" s="41" t="n"/>
      <c r="K85" s="41" t="n"/>
      <c r="L85" s="42">
        <f>IF(A85="","",IF(OR(C85="Engagé",C85="Soldé"),MAX(0,N(J85)-N(K85)),0))</f>
        <v/>
      </c>
      <c r="M85" s="41" t="n"/>
      <c r="N85" s="42">
        <f>IF(A85="","",MAX(0,N(L85)-N(M85)))</f>
        <v/>
      </c>
      <c r="O85" s="31">
        <f>IF(OR(A85="",B85="",L85=0),"",MAX(0,Paramètres!$B$4-B85))</f>
        <v/>
      </c>
      <c r="P85" s="32">
        <f>IF(A85="","",IF(OR(B85="",C85="",D85="",F85="",G85="",H85="",J85="",AND(D85="Commande",I85="")),"À compléter",IF(M85&gt;L85,"Facturé &gt; engagé",IF(AND(N85&gt;=Paramètres!$B$7,O85&gt;Paramètres!$B$6),"Exposition ancienne",""))))</f>
        <v/>
      </c>
      <c r="Q85" s="28" t="n"/>
    </row>
    <row r="86" ht="22" customHeight="1">
      <c r="A86" s="22" t="n"/>
      <c r="B86" s="23" t="n"/>
      <c r="C86" s="22" t="n"/>
      <c r="D86" s="22" t="n"/>
      <c r="E86" s="28" t="n"/>
      <c r="F86" s="28" t="n"/>
      <c r="G86" s="22" t="n"/>
      <c r="H86" s="22" t="n"/>
      <c r="I86" s="22" t="n"/>
      <c r="J86" s="41" t="n"/>
      <c r="K86" s="41" t="n"/>
      <c r="L86" s="42">
        <f>IF(A86="","",IF(OR(C86="Engagé",C86="Soldé"),MAX(0,N(J86)-N(K86)),0))</f>
        <v/>
      </c>
      <c r="M86" s="41" t="n"/>
      <c r="N86" s="42">
        <f>IF(A86="","",MAX(0,N(L86)-N(M86)))</f>
        <v/>
      </c>
      <c r="O86" s="31">
        <f>IF(OR(A86="",B86="",L86=0),"",MAX(0,Paramètres!$B$4-B86))</f>
        <v/>
      </c>
      <c r="P86" s="32">
        <f>IF(A86="","",IF(OR(B86="",C86="",D86="",F86="",G86="",H86="",J86="",AND(D86="Commande",I86="")),"À compléter",IF(M86&gt;L86,"Facturé &gt; engagé",IF(AND(N86&gt;=Paramètres!$B$7,O86&gt;Paramètres!$B$6),"Exposition ancienne",""))))</f>
        <v/>
      </c>
      <c r="Q86" s="28" t="n"/>
    </row>
    <row r="87" ht="22" customHeight="1">
      <c r="A87" s="22" t="n"/>
      <c r="B87" s="23" t="n"/>
      <c r="C87" s="22" t="n"/>
      <c r="D87" s="22" t="n"/>
      <c r="E87" s="28" t="n"/>
      <c r="F87" s="28" t="n"/>
      <c r="G87" s="22" t="n"/>
      <c r="H87" s="22" t="n"/>
      <c r="I87" s="22" t="n"/>
      <c r="J87" s="41" t="n"/>
      <c r="K87" s="41" t="n"/>
      <c r="L87" s="42">
        <f>IF(A87="","",IF(OR(C87="Engagé",C87="Soldé"),MAX(0,N(J87)-N(K87)),0))</f>
        <v/>
      </c>
      <c r="M87" s="41" t="n"/>
      <c r="N87" s="42">
        <f>IF(A87="","",MAX(0,N(L87)-N(M87)))</f>
        <v/>
      </c>
      <c r="O87" s="31">
        <f>IF(OR(A87="",B87="",L87=0),"",MAX(0,Paramètres!$B$4-B87))</f>
        <v/>
      </c>
      <c r="P87" s="32">
        <f>IF(A87="","",IF(OR(B87="",C87="",D87="",F87="",G87="",H87="",J87="",AND(D87="Commande",I87="")),"À compléter",IF(M87&gt;L87,"Facturé &gt; engagé",IF(AND(N87&gt;=Paramètres!$B$7,O87&gt;Paramètres!$B$6),"Exposition ancienne",""))))</f>
        <v/>
      </c>
      <c r="Q87" s="28" t="n"/>
    </row>
    <row r="88" ht="22" customHeight="1">
      <c r="A88" s="22" t="n"/>
      <c r="B88" s="23" t="n"/>
      <c r="C88" s="22" t="n"/>
      <c r="D88" s="22" t="n"/>
      <c r="E88" s="28" t="n"/>
      <c r="F88" s="28" t="n"/>
      <c r="G88" s="22" t="n"/>
      <c r="H88" s="22" t="n"/>
      <c r="I88" s="22" t="n"/>
      <c r="J88" s="41" t="n"/>
      <c r="K88" s="41" t="n"/>
      <c r="L88" s="42">
        <f>IF(A88="","",IF(OR(C88="Engagé",C88="Soldé"),MAX(0,N(J88)-N(K88)),0))</f>
        <v/>
      </c>
      <c r="M88" s="41" t="n"/>
      <c r="N88" s="42">
        <f>IF(A88="","",MAX(0,N(L88)-N(M88)))</f>
        <v/>
      </c>
      <c r="O88" s="31">
        <f>IF(OR(A88="",B88="",L88=0),"",MAX(0,Paramètres!$B$4-B88))</f>
        <v/>
      </c>
      <c r="P88" s="32">
        <f>IF(A88="","",IF(OR(B88="",C88="",D88="",F88="",G88="",H88="",J88="",AND(D88="Commande",I88="")),"À compléter",IF(M88&gt;L88,"Facturé &gt; engagé",IF(AND(N88&gt;=Paramètres!$B$7,O88&gt;Paramètres!$B$6),"Exposition ancienne",""))))</f>
        <v/>
      </c>
      <c r="Q88" s="28" t="n"/>
    </row>
    <row r="89" ht="22" customHeight="1">
      <c r="A89" s="22" t="n"/>
      <c r="B89" s="23" t="n"/>
      <c r="C89" s="22" t="n"/>
      <c r="D89" s="22" t="n"/>
      <c r="E89" s="28" t="n"/>
      <c r="F89" s="28" t="n"/>
      <c r="G89" s="22" t="n"/>
      <c r="H89" s="22" t="n"/>
      <c r="I89" s="22" t="n"/>
      <c r="J89" s="41" t="n"/>
      <c r="K89" s="41" t="n"/>
      <c r="L89" s="42">
        <f>IF(A89="","",IF(OR(C89="Engagé",C89="Soldé"),MAX(0,N(J89)-N(K89)),0))</f>
        <v/>
      </c>
      <c r="M89" s="41" t="n"/>
      <c r="N89" s="42">
        <f>IF(A89="","",MAX(0,N(L89)-N(M89)))</f>
        <v/>
      </c>
      <c r="O89" s="31">
        <f>IF(OR(A89="",B89="",L89=0),"",MAX(0,Paramètres!$B$4-B89))</f>
        <v/>
      </c>
      <c r="P89" s="32">
        <f>IF(A89="","",IF(OR(B89="",C89="",D89="",F89="",G89="",H89="",J89="",AND(D89="Commande",I89="")),"À compléter",IF(M89&gt;L89,"Facturé &gt; engagé",IF(AND(N89&gt;=Paramètres!$B$7,O89&gt;Paramètres!$B$6),"Exposition ancienne",""))))</f>
        <v/>
      </c>
      <c r="Q89" s="28" t="n"/>
    </row>
    <row r="90" ht="22" customHeight="1">
      <c r="A90" s="22" t="n"/>
      <c r="B90" s="23" t="n"/>
      <c r="C90" s="22" t="n"/>
      <c r="D90" s="22" t="n"/>
      <c r="E90" s="28" t="n"/>
      <c r="F90" s="28" t="n"/>
      <c r="G90" s="22" t="n"/>
      <c r="H90" s="22" t="n"/>
      <c r="I90" s="22" t="n"/>
      <c r="J90" s="41" t="n"/>
      <c r="K90" s="41" t="n"/>
      <c r="L90" s="42">
        <f>IF(A90="","",IF(OR(C90="Engagé",C90="Soldé"),MAX(0,N(J90)-N(K90)),0))</f>
        <v/>
      </c>
      <c r="M90" s="41" t="n"/>
      <c r="N90" s="42">
        <f>IF(A90="","",MAX(0,N(L90)-N(M90)))</f>
        <v/>
      </c>
      <c r="O90" s="31">
        <f>IF(OR(A90="",B90="",L90=0),"",MAX(0,Paramètres!$B$4-B90))</f>
        <v/>
      </c>
      <c r="P90" s="32">
        <f>IF(A90="","",IF(OR(B90="",C90="",D90="",F90="",G90="",H90="",J90="",AND(D90="Commande",I90="")),"À compléter",IF(M90&gt;L90,"Facturé &gt; engagé",IF(AND(N90&gt;=Paramètres!$B$7,O90&gt;Paramètres!$B$6),"Exposition ancienne",""))))</f>
        <v/>
      </c>
      <c r="Q90" s="28" t="n"/>
    </row>
    <row r="91" ht="22" customHeight="1">
      <c r="A91" s="22" t="n"/>
      <c r="B91" s="23" t="n"/>
      <c r="C91" s="22" t="n"/>
      <c r="D91" s="22" t="n"/>
      <c r="E91" s="28" t="n"/>
      <c r="F91" s="28" t="n"/>
      <c r="G91" s="22" t="n"/>
      <c r="H91" s="22" t="n"/>
      <c r="I91" s="22" t="n"/>
      <c r="J91" s="41" t="n"/>
      <c r="K91" s="41" t="n"/>
      <c r="L91" s="42">
        <f>IF(A91="","",IF(OR(C91="Engagé",C91="Soldé"),MAX(0,N(J91)-N(K91)),0))</f>
        <v/>
      </c>
      <c r="M91" s="41" t="n"/>
      <c r="N91" s="42">
        <f>IF(A91="","",MAX(0,N(L91)-N(M91)))</f>
        <v/>
      </c>
      <c r="O91" s="31">
        <f>IF(OR(A91="",B91="",L91=0),"",MAX(0,Paramètres!$B$4-B91))</f>
        <v/>
      </c>
      <c r="P91" s="32">
        <f>IF(A91="","",IF(OR(B91="",C91="",D91="",F91="",G91="",H91="",J91="",AND(D91="Commande",I91="")),"À compléter",IF(M91&gt;L91,"Facturé &gt; engagé",IF(AND(N91&gt;=Paramètres!$B$7,O91&gt;Paramètres!$B$6),"Exposition ancienne",""))))</f>
        <v/>
      </c>
      <c r="Q91" s="28" t="n"/>
    </row>
    <row r="92" ht="22" customHeight="1">
      <c r="A92" s="22" t="n"/>
      <c r="B92" s="23" t="n"/>
      <c r="C92" s="22" t="n"/>
      <c r="D92" s="22" t="n"/>
      <c r="E92" s="28" t="n"/>
      <c r="F92" s="28" t="n"/>
      <c r="G92" s="22" t="n"/>
      <c r="H92" s="22" t="n"/>
      <c r="I92" s="22" t="n"/>
      <c r="J92" s="41" t="n"/>
      <c r="K92" s="41" t="n"/>
      <c r="L92" s="42">
        <f>IF(A92="","",IF(OR(C92="Engagé",C92="Soldé"),MAX(0,N(J92)-N(K92)),0))</f>
        <v/>
      </c>
      <c r="M92" s="41" t="n"/>
      <c r="N92" s="42">
        <f>IF(A92="","",MAX(0,N(L92)-N(M92)))</f>
        <v/>
      </c>
      <c r="O92" s="31">
        <f>IF(OR(A92="",B92="",L92=0),"",MAX(0,Paramètres!$B$4-B92))</f>
        <v/>
      </c>
      <c r="P92" s="32">
        <f>IF(A92="","",IF(OR(B92="",C92="",D92="",F92="",G92="",H92="",J92="",AND(D92="Commande",I92="")),"À compléter",IF(M92&gt;L92,"Facturé &gt; engagé",IF(AND(N92&gt;=Paramètres!$B$7,O92&gt;Paramètres!$B$6),"Exposition ancienne",""))))</f>
        <v/>
      </c>
      <c r="Q92" s="28" t="n"/>
    </row>
    <row r="93" ht="22" customHeight="1">
      <c r="A93" s="22" t="n"/>
      <c r="B93" s="23" t="n"/>
      <c r="C93" s="22" t="n"/>
      <c r="D93" s="22" t="n"/>
      <c r="E93" s="28" t="n"/>
      <c r="F93" s="28" t="n"/>
      <c r="G93" s="22" t="n"/>
      <c r="H93" s="22" t="n"/>
      <c r="I93" s="22" t="n"/>
      <c r="J93" s="41" t="n"/>
      <c r="K93" s="41" t="n"/>
      <c r="L93" s="42">
        <f>IF(A93="","",IF(OR(C93="Engagé",C93="Soldé"),MAX(0,N(J93)-N(K93)),0))</f>
        <v/>
      </c>
      <c r="M93" s="41" t="n"/>
      <c r="N93" s="42">
        <f>IF(A93="","",MAX(0,N(L93)-N(M93)))</f>
        <v/>
      </c>
      <c r="O93" s="31">
        <f>IF(OR(A93="",B93="",L93=0),"",MAX(0,Paramètres!$B$4-B93))</f>
        <v/>
      </c>
      <c r="P93" s="32">
        <f>IF(A93="","",IF(OR(B93="",C93="",D93="",F93="",G93="",H93="",J93="",AND(D93="Commande",I93="")),"À compléter",IF(M93&gt;L93,"Facturé &gt; engagé",IF(AND(N93&gt;=Paramètres!$B$7,O93&gt;Paramètres!$B$6),"Exposition ancienne",""))))</f>
        <v/>
      </c>
      <c r="Q93" s="28" t="n"/>
    </row>
    <row r="94" ht="22" customHeight="1">
      <c r="A94" s="22" t="n"/>
      <c r="B94" s="23" t="n"/>
      <c r="C94" s="22" t="n"/>
      <c r="D94" s="22" t="n"/>
      <c r="E94" s="28" t="n"/>
      <c r="F94" s="28" t="n"/>
      <c r="G94" s="22" t="n"/>
      <c r="H94" s="22" t="n"/>
      <c r="I94" s="22" t="n"/>
      <c r="J94" s="41" t="n"/>
      <c r="K94" s="41" t="n"/>
      <c r="L94" s="42">
        <f>IF(A94="","",IF(OR(C94="Engagé",C94="Soldé"),MAX(0,N(J94)-N(K94)),0))</f>
        <v/>
      </c>
      <c r="M94" s="41" t="n"/>
      <c r="N94" s="42">
        <f>IF(A94="","",MAX(0,N(L94)-N(M94)))</f>
        <v/>
      </c>
      <c r="O94" s="31">
        <f>IF(OR(A94="",B94="",L94=0),"",MAX(0,Paramètres!$B$4-B94))</f>
        <v/>
      </c>
      <c r="P94" s="32">
        <f>IF(A94="","",IF(OR(B94="",C94="",D94="",F94="",G94="",H94="",J94="",AND(D94="Commande",I94="")),"À compléter",IF(M94&gt;L94,"Facturé &gt; engagé",IF(AND(N94&gt;=Paramètres!$B$7,O94&gt;Paramètres!$B$6),"Exposition ancienne",""))))</f>
        <v/>
      </c>
      <c r="Q94" s="28" t="n"/>
    </row>
    <row r="95" ht="22" customHeight="1">
      <c r="A95" s="22" t="n"/>
      <c r="B95" s="23" t="n"/>
      <c r="C95" s="22" t="n"/>
      <c r="D95" s="22" t="n"/>
      <c r="E95" s="28" t="n"/>
      <c r="F95" s="28" t="n"/>
      <c r="G95" s="22" t="n"/>
      <c r="H95" s="22" t="n"/>
      <c r="I95" s="22" t="n"/>
      <c r="J95" s="41" t="n"/>
      <c r="K95" s="41" t="n"/>
      <c r="L95" s="42">
        <f>IF(A95="","",IF(OR(C95="Engagé",C95="Soldé"),MAX(0,N(J95)-N(K95)),0))</f>
        <v/>
      </c>
      <c r="M95" s="41" t="n"/>
      <c r="N95" s="42">
        <f>IF(A95="","",MAX(0,N(L95)-N(M95)))</f>
        <v/>
      </c>
      <c r="O95" s="31">
        <f>IF(OR(A95="",B95="",L95=0),"",MAX(0,Paramètres!$B$4-B95))</f>
        <v/>
      </c>
      <c r="P95" s="32">
        <f>IF(A95="","",IF(OR(B95="",C95="",D95="",F95="",G95="",H95="",J95="",AND(D95="Commande",I95="")),"À compléter",IF(M95&gt;L95,"Facturé &gt; engagé",IF(AND(N95&gt;=Paramètres!$B$7,O95&gt;Paramètres!$B$6),"Exposition ancienne",""))))</f>
        <v/>
      </c>
      <c r="Q95" s="28" t="n"/>
    </row>
    <row r="96" ht="22" customHeight="1">
      <c r="A96" s="22" t="n"/>
      <c r="B96" s="23" t="n"/>
      <c r="C96" s="22" t="n"/>
      <c r="D96" s="22" t="n"/>
      <c r="E96" s="28" t="n"/>
      <c r="F96" s="28" t="n"/>
      <c r="G96" s="22" t="n"/>
      <c r="H96" s="22" t="n"/>
      <c r="I96" s="22" t="n"/>
      <c r="J96" s="41" t="n"/>
      <c r="K96" s="41" t="n"/>
      <c r="L96" s="42">
        <f>IF(A96="","",IF(OR(C96="Engagé",C96="Soldé"),MAX(0,N(J96)-N(K96)),0))</f>
        <v/>
      </c>
      <c r="M96" s="41" t="n"/>
      <c r="N96" s="42">
        <f>IF(A96="","",MAX(0,N(L96)-N(M96)))</f>
        <v/>
      </c>
      <c r="O96" s="31">
        <f>IF(OR(A96="",B96="",L96=0),"",MAX(0,Paramètres!$B$4-B96))</f>
        <v/>
      </c>
      <c r="P96" s="32">
        <f>IF(A96="","",IF(OR(B96="",C96="",D96="",F96="",G96="",H96="",J96="",AND(D96="Commande",I96="")),"À compléter",IF(M96&gt;L96,"Facturé &gt; engagé",IF(AND(N96&gt;=Paramètres!$B$7,O96&gt;Paramètres!$B$6),"Exposition ancienne",""))))</f>
        <v/>
      </c>
      <c r="Q96" s="28" t="n"/>
    </row>
    <row r="97" ht="22" customHeight="1">
      <c r="A97" s="22" t="n"/>
      <c r="B97" s="23" t="n"/>
      <c r="C97" s="22" t="n"/>
      <c r="D97" s="22" t="n"/>
      <c r="E97" s="28" t="n"/>
      <c r="F97" s="28" t="n"/>
      <c r="G97" s="22" t="n"/>
      <c r="H97" s="22" t="n"/>
      <c r="I97" s="22" t="n"/>
      <c r="J97" s="41" t="n"/>
      <c r="K97" s="41" t="n"/>
      <c r="L97" s="42">
        <f>IF(A97="","",IF(OR(C97="Engagé",C97="Soldé"),MAX(0,N(J97)-N(K97)),0))</f>
        <v/>
      </c>
      <c r="M97" s="41" t="n"/>
      <c r="N97" s="42">
        <f>IF(A97="","",MAX(0,N(L97)-N(M97)))</f>
        <v/>
      </c>
      <c r="O97" s="31">
        <f>IF(OR(A97="",B97="",L97=0),"",MAX(0,Paramètres!$B$4-B97))</f>
        <v/>
      </c>
      <c r="P97" s="32">
        <f>IF(A97="","",IF(OR(B97="",C97="",D97="",F97="",G97="",H97="",J97="",AND(D97="Commande",I97="")),"À compléter",IF(M97&gt;L97,"Facturé &gt; engagé",IF(AND(N97&gt;=Paramètres!$B$7,O97&gt;Paramètres!$B$6),"Exposition ancienne",""))))</f>
        <v/>
      </c>
      <c r="Q97" s="28" t="n"/>
    </row>
    <row r="98" ht="22" customHeight="1">
      <c r="A98" s="22" t="n"/>
      <c r="B98" s="23" t="n"/>
      <c r="C98" s="22" t="n"/>
      <c r="D98" s="22" t="n"/>
      <c r="E98" s="28" t="n"/>
      <c r="F98" s="28" t="n"/>
      <c r="G98" s="22" t="n"/>
      <c r="H98" s="22" t="n"/>
      <c r="I98" s="22" t="n"/>
      <c r="J98" s="41" t="n"/>
      <c r="K98" s="41" t="n"/>
      <c r="L98" s="42">
        <f>IF(A98="","",IF(OR(C98="Engagé",C98="Soldé"),MAX(0,N(J98)-N(K98)),0))</f>
        <v/>
      </c>
      <c r="M98" s="41" t="n"/>
      <c r="N98" s="42">
        <f>IF(A98="","",MAX(0,N(L98)-N(M98)))</f>
        <v/>
      </c>
      <c r="O98" s="31">
        <f>IF(OR(A98="",B98="",L98=0),"",MAX(0,Paramètres!$B$4-B98))</f>
        <v/>
      </c>
      <c r="P98" s="32">
        <f>IF(A98="","",IF(OR(B98="",C98="",D98="",F98="",G98="",H98="",J98="",AND(D98="Commande",I98="")),"À compléter",IF(M98&gt;L98,"Facturé &gt; engagé",IF(AND(N98&gt;=Paramètres!$B$7,O98&gt;Paramètres!$B$6),"Exposition ancienne",""))))</f>
        <v/>
      </c>
      <c r="Q98" s="28" t="n"/>
    </row>
    <row r="99" ht="22" customHeight="1">
      <c r="A99" s="22" t="n"/>
      <c r="B99" s="23" t="n"/>
      <c r="C99" s="22" t="n"/>
      <c r="D99" s="22" t="n"/>
      <c r="E99" s="28" t="n"/>
      <c r="F99" s="28" t="n"/>
      <c r="G99" s="22" t="n"/>
      <c r="H99" s="22" t="n"/>
      <c r="I99" s="22" t="n"/>
      <c r="J99" s="41" t="n"/>
      <c r="K99" s="41" t="n"/>
      <c r="L99" s="42">
        <f>IF(A99="","",IF(OR(C99="Engagé",C99="Soldé"),MAX(0,N(J99)-N(K99)),0))</f>
        <v/>
      </c>
      <c r="M99" s="41" t="n"/>
      <c r="N99" s="42">
        <f>IF(A99="","",MAX(0,N(L99)-N(M99)))</f>
        <v/>
      </c>
      <c r="O99" s="31">
        <f>IF(OR(A99="",B99="",L99=0),"",MAX(0,Paramètres!$B$4-B99))</f>
        <v/>
      </c>
      <c r="P99" s="32">
        <f>IF(A99="","",IF(OR(B99="",C99="",D99="",F99="",G99="",H99="",J99="",AND(D99="Commande",I99="")),"À compléter",IF(M99&gt;L99,"Facturé &gt; engagé",IF(AND(N99&gt;=Paramètres!$B$7,O99&gt;Paramètres!$B$6),"Exposition ancienne",""))))</f>
        <v/>
      </c>
      <c r="Q99" s="28" t="n"/>
    </row>
    <row r="100" ht="22" customHeight="1">
      <c r="A100" s="22" t="n"/>
      <c r="B100" s="23" t="n"/>
      <c r="C100" s="22" t="n"/>
      <c r="D100" s="22" t="n"/>
      <c r="E100" s="28" t="n"/>
      <c r="F100" s="28" t="n"/>
      <c r="G100" s="22" t="n"/>
      <c r="H100" s="22" t="n"/>
      <c r="I100" s="22" t="n"/>
      <c r="J100" s="41" t="n"/>
      <c r="K100" s="41" t="n"/>
      <c r="L100" s="42">
        <f>IF(A100="","",IF(OR(C100="Engagé",C100="Soldé"),MAX(0,N(J100)-N(K100)),0))</f>
        <v/>
      </c>
      <c r="M100" s="41" t="n"/>
      <c r="N100" s="42">
        <f>IF(A100="","",MAX(0,N(L100)-N(M100)))</f>
        <v/>
      </c>
      <c r="O100" s="31">
        <f>IF(OR(A100="",B100="",L100=0),"",MAX(0,Paramètres!$B$4-B100))</f>
        <v/>
      </c>
      <c r="P100" s="32">
        <f>IF(A100="","",IF(OR(B100="",C100="",D100="",F100="",G100="",H100="",J100="",AND(D100="Commande",I100="")),"À compléter",IF(M100&gt;L100,"Facturé &gt; engagé",IF(AND(N100&gt;=Paramètres!$B$7,O100&gt;Paramètres!$B$6),"Exposition ancienne",""))))</f>
        <v/>
      </c>
      <c r="Q100" s="28" t="n"/>
    </row>
    <row r="101" ht="22" customHeight="1">
      <c r="A101" s="22" t="n"/>
      <c r="B101" s="23" t="n"/>
      <c r="C101" s="22" t="n"/>
      <c r="D101" s="22" t="n"/>
      <c r="E101" s="28" t="n"/>
      <c r="F101" s="28" t="n"/>
      <c r="G101" s="22" t="n"/>
      <c r="H101" s="22" t="n"/>
      <c r="I101" s="22" t="n"/>
      <c r="J101" s="41" t="n"/>
      <c r="K101" s="41" t="n"/>
      <c r="L101" s="42">
        <f>IF(A101="","",IF(OR(C101="Engagé",C101="Soldé"),MAX(0,N(J101)-N(K101)),0))</f>
        <v/>
      </c>
      <c r="M101" s="41" t="n"/>
      <c r="N101" s="42">
        <f>IF(A101="","",MAX(0,N(L101)-N(M101)))</f>
        <v/>
      </c>
      <c r="O101" s="31">
        <f>IF(OR(A101="",B101="",L101=0),"",MAX(0,Paramètres!$B$4-B101))</f>
        <v/>
      </c>
      <c r="P101" s="32">
        <f>IF(A101="","",IF(OR(B101="",C101="",D101="",F101="",G101="",H101="",J101="",AND(D101="Commande",I101="")),"À compléter",IF(M101&gt;L101,"Facturé &gt; engagé",IF(AND(N101&gt;=Paramètres!$B$7,O101&gt;Paramètres!$B$6),"Exposition ancienne",""))))</f>
        <v/>
      </c>
      <c r="Q101" s="28" t="n"/>
    </row>
  </sheetData>
  <conditionalFormatting sqref="A2:A101">
    <cfRule type="expression" priority="1" dxfId="0">
      <formula>AND($A2&lt;&gt;"",COUNTIF($A$2:$A$101,$A2)&gt;1)</formula>
    </cfRule>
  </conditionalFormatting>
  <conditionalFormatting sqref="P2:P101">
    <cfRule type="expression" priority="2" dxfId="0">
      <formula>$P2="Facturé &gt; engagé"</formula>
    </cfRule>
    <cfRule type="expression" priority="3" dxfId="1">
      <formula>OR($P2="À compléter",$P2="Exposition ancienne")</formula>
    </cfRule>
  </conditionalFormatting>
  <dataValidations count="9">
    <dataValidation sqref="A2:A101" showErrorMessage="1" showInputMessage="1" allowBlank="1" errorTitle="Identifiant déjà utilisé" error="L’identifiant doit être vide ou unique dans le registre." promptTitle="Identifiant unique" prompt="Utilisez par exemple E-011 pour le prochain engagement." type="custom">
      <formula1>OR(A2="",COUNTIF($A$2:$A$101,A2)=1)</formula1>
    </dataValidation>
    <dataValidation sqref="B2:B101" showErrorMessage="1" showInputMessage="1" allowBlank="1" errorTitle="Date non valide" error="La date doit être comprise entre le 01/01/2020 et la date d’arrêté." type="date" operator="between">
      <formula1>DATE(2020,1,1)</formula1>
      <formula2>'Paramètres'!$B$4</formula2>
    </dataValidation>
    <dataValidation sqref="C2:C101" showErrorMessage="1" showInputMessage="1" allowBlank="1" errorTitle="Statut non autorisé" error="Sélectionnez un statut dans la liste." type="list">
      <formula1>INDIRECT("Listes!$A$2:$A$5")</formula1>
    </dataValidation>
    <dataValidation sqref="D2:D101" showErrorMessage="1" showInputMessage="1" allowBlank="1" errorTitle="Nature non autorisée" error="Sélectionnez une nature dans la liste." type="list">
      <formula1>INDIRECT("Listes!$B$2:$B$3")</formula1>
    </dataValidation>
    <dataValidation sqref="G2:G101" showErrorMessage="1" showInputMessage="1" allowBlank="1" errorTitle="Lot non autorisé" error="Sélectionnez un lot dans la liste." type="list">
      <formula1>INDIRECT("Listes!$C$2:$C$9")</formula1>
    </dataValidation>
    <dataValidation sqref="H2:H101" showErrorMessage="1" showInputMessage="1" allowBlank="1" errorTitle="Centre de coût non autorisé" error="Sélectionnez un centre de coût dans la liste." type="list">
      <formula1>INDIRECT("Listes!$D$2:$D$6")</formula1>
    </dataValidation>
    <dataValidation sqref="J2:J101" showErrorMessage="1" showInputMessage="1" allowBlank="1" errorTitle="Montant non valide" error="Saisissez un montant positif ou nul." type="decimal" operator="between">
      <formula1>0</formula1>
      <formula2>1000000000000000</formula2>
    </dataValidation>
    <dataValidation sqref="K2:K101" showErrorMessage="1" showInputMessage="1" allowBlank="1" errorTitle="Montant non valide" error="Saisissez un montant positif ou nul." type="decimal" operator="between">
      <formula1>0</formula1>
      <formula2>1000000000000000</formula2>
    </dataValidation>
    <dataValidation sqref="M2:M101" showErrorMessage="1" showInputMessage="1" allowBlank="1" errorTitle="Facturé cumulé non valide" error="Le facturé cumulé doit être positif ou nul et ne pas dépasser le montant initial diminué du montant annulé." promptTitle="Facturé cumulé facultatif" prompt="Cette valeur mesure uniquement l’exposition avant facturation." type="custom">
      <formula1>OR(M2="",AND(M2&gt;=0,M2&lt;=MAX(0,J2-N(K2))))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F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20" customWidth="1" min="3" max="3"/>
    <col width="22" customWidth="1" min="4" max="4"/>
    <col width="16" customWidth="1" min="5" max="5"/>
    <col width="19" customWidth="1" min="6" max="6"/>
  </cols>
  <sheetData>
    <row r="1" ht="38" customHeight="1">
      <c r="A1" s="21" t="inlineStr">
        <is>
          <t>Lot</t>
        </is>
      </c>
      <c r="B1" s="21" t="inlineStr">
        <is>
          <t>Enveloppe de pilotage HT</t>
        </is>
      </c>
      <c r="C1" s="21" t="inlineStr">
        <is>
          <t>Engagé net HT</t>
        </is>
      </c>
      <c r="D1" s="21" t="inlineStr">
        <is>
          <t>Reste à engager HT</t>
        </is>
      </c>
      <c r="E1" s="21" t="inlineStr">
        <is>
          <t>Taux engagé</t>
        </is>
      </c>
      <c r="F1" s="21" t="inlineStr">
        <is>
          <t>État</t>
        </is>
      </c>
    </row>
    <row r="2" ht="22" customHeight="1">
      <c r="A2" s="22" t="inlineStr">
        <is>
          <t>Terrassement</t>
        </is>
      </c>
      <c r="B2" s="41" t="n">
        <v>50000</v>
      </c>
      <c r="C2" s="42">
        <f>IF(A2="","",SUMIFS('Engagements'!$L$2:$L$101,'Engagements'!$G$2:$G$101,A2))</f>
        <v/>
      </c>
      <c r="D2" s="42">
        <f>IF(A2="","",B2-C2)</f>
        <v/>
      </c>
      <c r="E2" s="33">
        <f>IFERROR(C2/B2,"")</f>
        <v/>
      </c>
      <c r="F2" s="32">
        <f>IF(A2="","",IF(D2&lt;0,"Dépassement",IF(E2&gt;=Paramètres!$B$5,"Seuil atteint","Disponible")))</f>
        <v/>
      </c>
    </row>
    <row r="3" ht="22" customHeight="1">
      <c r="A3" s="22" t="inlineStr">
        <is>
          <t>Gros œuvre</t>
        </is>
      </c>
      <c r="B3" s="41" t="n">
        <v>130000</v>
      </c>
      <c r="C3" s="42">
        <f>IF(A3="","",SUMIFS('Engagements'!$L$2:$L$101,'Engagements'!$G$2:$G$101,A3))</f>
        <v/>
      </c>
      <c r="D3" s="42">
        <f>IF(A3="","",B3-C3)</f>
        <v/>
      </c>
      <c r="E3" s="33">
        <f>IFERROR(C3/B3,"")</f>
        <v/>
      </c>
      <c r="F3" s="32">
        <f>IF(A3="","",IF(D3&lt;0,"Dépassement",IF(E3&gt;=Paramètres!$B$5,"Seuil atteint","Disponible")))</f>
        <v/>
      </c>
    </row>
    <row r="4" ht="22" customHeight="1">
      <c r="A4" s="22" t="inlineStr">
        <is>
          <t>Électricité</t>
        </is>
      </c>
      <c r="B4" s="41" t="n">
        <v>70000</v>
      </c>
      <c r="C4" s="42">
        <f>IF(A4="","",SUMIFS('Engagements'!$L$2:$L$101,'Engagements'!$G$2:$G$101,A4))</f>
        <v/>
      </c>
      <c r="D4" s="42">
        <f>IF(A4="","",B4-C4)</f>
        <v/>
      </c>
      <c r="E4" s="33">
        <f>IFERROR(C4/B4,"")</f>
        <v/>
      </c>
      <c r="F4" s="32">
        <f>IF(A4="","",IF(D4&lt;0,"Dépassement",IF(E4&gt;=Paramètres!$B$5,"Seuil atteint","Disponible")))</f>
        <v/>
      </c>
    </row>
    <row r="5" ht="22" customHeight="1">
      <c r="A5" s="22" t="inlineStr">
        <is>
          <t>Plomberie</t>
        </is>
      </c>
      <c r="B5" s="41" t="n">
        <v>40000</v>
      </c>
      <c r="C5" s="42">
        <f>IF(A5="","",SUMIFS('Engagements'!$L$2:$L$101,'Engagements'!$G$2:$G$101,A5))</f>
        <v/>
      </c>
      <c r="D5" s="42">
        <f>IF(A5="","",B5-C5)</f>
        <v/>
      </c>
      <c r="E5" s="33">
        <f>IFERROR(C5/B5,"")</f>
        <v/>
      </c>
      <c r="F5" s="32">
        <f>IF(A5="","",IF(D5&lt;0,"Dépassement",IF(E5&gt;=Paramètres!$B$5,"Seuil atteint","Disponible")))</f>
        <v/>
      </c>
    </row>
    <row r="6" ht="22" customHeight="1">
      <c r="A6" s="22" t="inlineStr">
        <is>
          <t>Étanchéité</t>
        </is>
      </c>
      <c r="B6" s="41" t="n">
        <v>45000</v>
      </c>
      <c r="C6" s="42">
        <f>IF(A6="","",SUMIFS('Engagements'!$L$2:$L$101,'Engagements'!$G$2:$G$101,A6))</f>
        <v/>
      </c>
      <c r="D6" s="42">
        <f>IF(A6="","",B6-C6)</f>
        <v/>
      </c>
      <c r="E6" s="33">
        <f>IFERROR(C6/B6,"")</f>
        <v/>
      </c>
      <c r="F6" s="32">
        <f>IF(A6="","",IF(D6&lt;0,"Dépassement",IF(E6&gt;=Paramètres!$B$5,"Seuil atteint","Disponible")))</f>
        <v/>
      </c>
    </row>
    <row r="7" ht="22" customHeight="1">
      <c r="A7" s="22" t="inlineStr">
        <is>
          <t>Menuiseries</t>
        </is>
      </c>
      <c r="B7" s="41" t="n">
        <v>70000</v>
      </c>
      <c r="C7" s="42">
        <f>IF(A7="","",SUMIFS('Engagements'!$L$2:$L$101,'Engagements'!$G$2:$G$101,A7))</f>
        <v/>
      </c>
      <c r="D7" s="42">
        <f>IF(A7="","",B7-C7)</f>
        <v/>
      </c>
      <c r="E7" s="33">
        <f>IFERROR(C7/B7,"")</f>
        <v/>
      </c>
      <c r="F7" s="32">
        <f>IF(A7="","",IF(D7&lt;0,"Dépassement",IF(E7&gt;=Paramètres!$B$5,"Seuil atteint","Disponible")))</f>
        <v/>
      </c>
    </row>
    <row r="8" ht="22" customHeight="1">
      <c r="A8" s="22" t="inlineStr">
        <is>
          <t>Peinture</t>
        </is>
      </c>
      <c r="B8" s="41" t="n">
        <v>25000</v>
      </c>
      <c r="C8" s="42">
        <f>IF(A8="","",SUMIFS('Engagements'!$L$2:$L$101,'Engagements'!$G$2:$G$101,A8))</f>
        <v/>
      </c>
      <c r="D8" s="42">
        <f>IF(A8="","",B8-C8)</f>
        <v/>
      </c>
      <c r="E8" s="33">
        <f>IFERROR(C8/B8,"")</f>
        <v/>
      </c>
      <c r="F8" s="32">
        <f>IF(A8="","",IF(D8&lt;0,"Dépassement",IF(E8&gt;=Paramètres!$B$5,"Seuil atteint","Disponible")))</f>
        <v/>
      </c>
    </row>
    <row r="9" ht="22" customHeight="1">
      <c r="A9" s="22" t="inlineStr">
        <is>
          <t>VRD</t>
        </is>
      </c>
      <c r="B9" s="41" t="n">
        <v>35000</v>
      </c>
      <c r="C9" s="42">
        <f>IF(A9="","",SUMIFS('Engagements'!$L$2:$L$101,'Engagements'!$G$2:$G$101,A9))</f>
        <v/>
      </c>
      <c r="D9" s="42">
        <f>IF(A9="","",B9-C9)</f>
        <v/>
      </c>
      <c r="E9" s="33">
        <f>IFERROR(C9/B9,"")</f>
        <v/>
      </c>
      <c r="F9" s="32">
        <f>IF(A9="","",IF(D9&lt;0,"Dépassement",IF(E9&gt;=Paramètres!$B$5,"Seuil atteint","Disponible")))</f>
        <v/>
      </c>
    </row>
    <row r="10" ht="22" customHeight="1">
      <c r="A10" s="22" t="n"/>
      <c r="B10" s="41" t="n"/>
      <c r="C10" s="42">
        <f>IF(A10="","",SUMIFS('Engagements'!$L$2:$L$101,'Engagements'!$G$2:$G$101,A10))</f>
        <v/>
      </c>
      <c r="D10" s="42">
        <f>IF(A10="","",B10-C10)</f>
        <v/>
      </c>
      <c r="E10" s="33">
        <f>IFERROR(C10/B10,"")</f>
        <v/>
      </c>
      <c r="F10" s="32">
        <f>IF(A10="","",IF(D10&lt;0,"Dépassement",IF(E10&gt;=Paramètres!$B$5,"Seuil atteint","Disponible")))</f>
        <v/>
      </c>
    </row>
    <row r="11" ht="22" customHeight="1">
      <c r="A11" s="22" t="n"/>
      <c r="B11" s="41" t="n"/>
      <c r="C11" s="42">
        <f>IF(A11="","",SUMIFS('Engagements'!$L$2:$L$101,'Engagements'!$G$2:$G$101,A11))</f>
        <v/>
      </c>
      <c r="D11" s="42">
        <f>IF(A11="","",B11-C11)</f>
        <v/>
      </c>
      <c r="E11" s="33">
        <f>IFERROR(C11/B11,"")</f>
        <v/>
      </c>
      <c r="F11" s="32">
        <f>IF(A11="","",IF(D11&lt;0,"Dépassement",IF(E11&gt;=Paramètres!$B$5,"Seuil atteint","Disponible")))</f>
        <v/>
      </c>
    </row>
    <row r="12" ht="22" customHeight="1">
      <c r="A12" s="22" t="n"/>
      <c r="B12" s="41" t="n"/>
      <c r="C12" s="42">
        <f>IF(A12="","",SUMIFS('Engagements'!$L$2:$L$101,'Engagements'!$G$2:$G$101,A12))</f>
        <v/>
      </c>
      <c r="D12" s="42">
        <f>IF(A12="","",B12-C12)</f>
        <v/>
      </c>
      <c r="E12" s="33">
        <f>IFERROR(C12/B12,"")</f>
        <v/>
      </c>
      <c r="F12" s="32">
        <f>IF(A12="","",IF(D12&lt;0,"Dépassement",IF(E12&gt;=Paramètres!$B$5,"Seuil atteint","Disponible")))</f>
        <v/>
      </c>
    </row>
    <row r="13" ht="22" customHeight="1">
      <c r="A13" s="22" t="n"/>
      <c r="B13" s="41" t="n"/>
      <c r="C13" s="42">
        <f>IF(A13="","",SUMIFS('Engagements'!$L$2:$L$101,'Engagements'!$G$2:$G$101,A13))</f>
        <v/>
      </c>
      <c r="D13" s="42">
        <f>IF(A13="","",B13-C13)</f>
        <v/>
      </c>
      <c r="E13" s="33">
        <f>IFERROR(C13/B13,"")</f>
        <v/>
      </c>
      <c r="F13" s="32">
        <f>IF(A13="","",IF(D13&lt;0,"Dépassement",IF(E13&gt;=Paramètres!$B$5,"Seuil atteint","Disponible")))</f>
        <v/>
      </c>
    </row>
    <row r="14" ht="22" customHeight="1">
      <c r="A14" s="22" t="n"/>
      <c r="B14" s="41" t="n"/>
      <c r="C14" s="42">
        <f>IF(A14="","",SUMIFS('Engagements'!$L$2:$L$101,'Engagements'!$G$2:$G$101,A14))</f>
        <v/>
      </c>
      <c r="D14" s="42">
        <f>IF(A14="","",B14-C14)</f>
        <v/>
      </c>
      <c r="E14" s="33">
        <f>IFERROR(C14/B14,"")</f>
        <v/>
      </c>
      <c r="F14" s="32">
        <f>IF(A14="","",IF(D14&lt;0,"Dépassement",IF(E14&gt;=Paramètres!$B$5,"Seuil atteint","Disponible")))</f>
        <v/>
      </c>
    </row>
    <row r="15" ht="22" customHeight="1">
      <c r="A15" s="22" t="n"/>
      <c r="B15" s="41" t="n"/>
      <c r="C15" s="42">
        <f>IF(A15="","",SUMIFS('Engagements'!$L$2:$L$101,'Engagements'!$G$2:$G$101,A15))</f>
        <v/>
      </c>
      <c r="D15" s="42">
        <f>IF(A15="","",B15-C15)</f>
        <v/>
      </c>
      <c r="E15" s="33">
        <f>IFERROR(C15/B15,"")</f>
        <v/>
      </c>
      <c r="F15" s="32">
        <f>IF(A15="","",IF(D15&lt;0,"Dépassement",IF(E15&gt;=Paramètres!$B$5,"Seuil atteint","Disponible")))</f>
        <v/>
      </c>
    </row>
    <row r="16" ht="22" customHeight="1">
      <c r="A16" s="22" t="n"/>
      <c r="B16" s="41" t="n"/>
      <c r="C16" s="42">
        <f>IF(A16="","",SUMIFS('Engagements'!$L$2:$L$101,'Engagements'!$G$2:$G$101,A16))</f>
        <v/>
      </c>
      <c r="D16" s="42">
        <f>IF(A16="","",B16-C16)</f>
        <v/>
      </c>
      <c r="E16" s="33">
        <f>IFERROR(C16/B16,"")</f>
        <v/>
      </c>
      <c r="F16" s="32">
        <f>IF(A16="","",IF(D16&lt;0,"Dépassement",IF(E16&gt;=Paramètres!$B$5,"Seuil atteint","Disponible")))</f>
        <v/>
      </c>
    </row>
    <row r="17" ht="22" customHeight="1">
      <c r="A17" s="22" t="n"/>
      <c r="B17" s="41" t="n"/>
      <c r="C17" s="42">
        <f>IF(A17="","",SUMIFS('Engagements'!$L$2:$L$101,'Engagements'!$G$2:$G$101,A17))</f>
        <v/>
      </c>
      <c r="D17" s="42">
        <f>IF(A17="","",B17-C17)</f>
        <v/>
      </c>
      <c r="E17" s="33">
        <f>IFERROR(C17/B17,"")</f>
        <v/>
      </c>
      <c r="F17" s="32">
        <f>IF(A17="","",IF(D17&lt;0,"Dépassement",IF(E17&gt;=Paramètres!$B$5,"Seuil atteint","Disponible")))</f>
        <v/>
      </c>
    </row>
    <row r="18" ht="22" customHeight="1">
      <c r="A18" s="22" t="n"/>
      <c r="B18" s="41" t="n"/>
      <c r="C18" s="42">
        <f>IF(A18="","",SUMIFS('Engagements'!$L$2:$L$101,'Engagements'!$G$2:$G$101,A18))</f>
        <v/>
      </c>
      <c r="D18" s="42">
        <f>IF(A18="","",B18-C18)</f>
        <v/>
      </c>
      <c r="E18" s="33">
        <f>IFERROR(C18/B18,"")</f>
        <v/>
      </c>
      <c r="F18" s="32">
        <f>IF(A18="","",IF(D18&lt;0,"Dépassement",IF(E18&gt;=Paramètres!$B$5,"Seuil atteint","Disponible")))</f>
        <v/>
      </c>
    </row>
    <row r="19" ht="22" customHeight="1">
      <c r="A19" s="22" t="n"/>
      <c r="B19" s="41" t="n"/>
      <c r="C19" s="42">
        <f>IF(A19="","",SUMIFS('Engagements'!$L$2:$L$101,'Engagements'!$G$2:$G$101,A19))</f>
        <v/>
      </c>
      <c r="D19" s="42">
        <f>IF(A19="","",B19-C19)</f>
        <v/>
      </c>
      <c r="E19" s="33">
        <f>IFERROR(C19/B19,"")</f>
        <v/>
      </c>
      <c r="F19" s="32">
        <f>IF(A19="","",IF(D19&lt;0,"Dépassement",IF(E19&gt;=Paramètres!$B$5,"Seuil atteint","Disponible")))</f>
        <v/>
      </c>
    </row>
    <row r="20" ht="22" customHeight="1">
      <c r="A20" s="22" t="n"/>
      <c r="B20" s="41" t="n"/>
      <c r="C20" s="42">
        <f>IF(A20="","",SUMIFS('Engagements'!$L$2:$L$101,'Engagements'!$G$2:$G$101,A20))</f>
        <v/>
      </c>
      <c r="D20" s="42">
        <f>IF(A20="","",B20-C20)</f>
        <v/>
      </c>
      <c r="E20" s="33">
        <f>IFERROR(C20/B20,"")</f>
        <v/>
      </c>
      <c r="F20" s="32">
        <f>IF(A20="","",IF(D20&lt;0,"Dépassement",IF(E20&gt;=Paramètres!$B$5,"Seuil atteint","Disponible")))</f>
        <v/>
      </c>
    </row>
    <row r="21" ht="22" customHeight="1">
      <c r="A21" s="22" t="n"/>
      <c r="B21" s="41" t="n"/>
      <c r="C21" s="42">
        <f>IF(A21="","",SUMIFS('Engagements'!$L$2:$L$101,'Engagements'!$G$2:$G$101,A21))</f>
        <v/>
      </c>
      <c r="D21" s="42">
        <f>IF(A21="","",B21-C21)</f>
        <v/>
      </c>
      <c r="E21" s="33">
        <f>IFERROR(C21/B21,"")</f>
        <v/>
      </c>
      <c r="F21" s="32">
        <f>IF(A21="","",IF(D21&lt;0,"Dépassement",IF(E21&gt;=Paramètres!$B$5,"Seuil atteint","Disponible")))</f>
        <v/>
      </c>
    </row>
    <row r="22" ht="22" customHeight="1">
      <c r="A22" s="22" t="n"/>
      <c r="B22" s="41" t="n"/>
      <c r="C22" s="42">
        <f>IF(A22="","",SUMIFS('Engagements'!$L$2:$L$101,'Engagements'!$G$2:$G$101,A22))</f>
        <v/>
      </c>
      <c r="D22" s="42">
        <f>IF(A22="","",B22-C22)</f>
        <v/>
      </c>
      <c r="E22" s="33">
        <f>IFERROR(C22/B22,"")</f>
        <v/>
      </c>
      <c r="F22" s="32">
        <f>IF(A22="","",IF(D22&lt;0,"Dépassement",IF(E22&gt;=Paramètres!$B$5,"Seuil atteint","Disponible")))</f>
        <v/>
      </c>
    </row>
    <row r="23" ht="22" customHeight="1">
      <c r="A23" s="22" t="n"/>
      <c r="B23" s="41" t="n"/>
      <c r="C23" s="42">
        <f>IF(A23="","",SUMIFS('Engagements'!$L$2:$L$101,'Engagements'!$G$2:$G$101,A23))</f>
        <v/>
      </c>
      <c r="D23" s="42">
        <f>IF(A23="","",B23-C23)</f>
        <v/>
      </c>
      <c r="E23" s="33">
        <f>IFERROR(C23/B23,"")</f>
        <v/>
      </c>
      <c r="F23" s="32">
        <f>IF(A23="","",IF(D23&lt;0,"Dépassement",IF(E23&gt;=Paramètres!$B$5,"Seuil atteint","Disponible")))</f>
        <v/>
      </c>
    </row>
    <row r="24" ht="22" customHeight="1">
      <c r="A24" s="22" t="n"/>
      <c r="B24" s="41" t="n"/>
      <c r="C24" s="42">
        <f>IF(A24="","",SUMIFS('Engagements'!$L$2:$L$101,'Engagements'!$G$2:$G$101,A24))</f>
        <v/>
      </c>
      <c r="D24" s="42">
        <f>IF(A24="","",B24-C24)</f>
        <v/>
      </c>
      <c r="E24" s="33">
        <f>IFERROR(C24/B24,"")</f>
        <v/>
      </c>
      <c r="F24" s="32">
        <f>IF(A24="","",IF(D24&lt;0,"Dépassement",IF(E24&gt;=Paramètres!$B$5,"Seuil atteint","Disponible")))</f>
        <v/>
      </c>
    </row>
    <row r="25" ht="22" customHeight="1">
      <c r="A25" s="22" t="n"/>
      <c r="B25" s="41" t="n"/>
      <c r="C25" s="42">
        <f>IF(A25="","",SUMIFS('Engagements'!$L$2:$L$101,'Engagements'!$G$2:$G$101,A25))</f>
        <v/>
      </c>
      <c r="D25" s="42">
        <f>IF(A25="","",B25-C25)</f>
        <v/>
      </c>
      <c r="E25" s="33">
        <f>IFERROR(C25/B25,"")</f>
        <v/>
      </c>
      <c r="F25" s="32">
        <f>IF(A25="","",IF(D25&lt;0,"Dépassement",IF(E25&gt;=Paramètres!$B$5,"Seuil atteint","Disponible")))</f>
        <v/>
      </c>
    </row>
    <row r="26" ht="22" customHeight="1">
      <c r="A26" s="22" t="n"/>
      <c r="B26" s="41" t="n"/>
      <c r="C26" s="42">
        <f>IF(A26="","",SUMIFS('Engagements'!$L$2:$L$101,'Engagements'!$G$2:$G$101,A26))</f>
        <v/>
      </c>
      <c r="D26" s="42">
        <f>IF(A26="","",B26-C26)</f>
        <v/>
      </c>
      <c r="E26" s="33">
        <f>IFERROR(C26/B26,"")</f>
        <v/>
      </c>
      <c r="F26" s="32">
        <f>IF(A26="","",IF(D26&lt;0,"Dépassement",IF(E26&gt;=Paramètres!$B$5,"Seuil atteint","Disponible")))</f>
        <v/>
      </c>
    </row>
    <row r="27" ht="22" customHeight="1">
      <c r="A27" s="22" t="n"/>
      <c r="B27" s="41" t="n"/>
      <c r="C27" s="42">
        <f>IF(A27="","",SUMIFS('Engagements'!$L$2:$L$101,'Engagements'!$G$2:$G$101,A27))</f>
        <v/>
      </c>
      <c r="D27" s="42">
        <f>IF(A27="","",B27-C27)</f>
        <v/>
      </c>
      <c r="E27" s="33">
        <f>IFERROR(C27/B27,"")</f>
        <v/>
      </c>
      <c r="F27" s="32">
        <f>IF(A27="","",IF(D27&lt;0,"Dépassement",IF(E27&gt;=Paramètres!$B$5,"Seuil atteint","Disponible")))</f>
        <v/>
      </c>
    </row>
    <row r="28" ht="22" customHeight="1">
      <c r="A28" s="22" t="n"/>
      <c r="B28" s="41" t="n"/>
      <c r="C28" s="42">
        <f>IF(A28="","",SUMIFS('Engagements'!$L$2:$L$101,'Engagements'!$G$2:$G$101,A28))</f>
        <v/>
      </c>
      <c r="D28" s="42">
        <f>IF(A28="","",B28-C28)</f>
        <v/>
      </c>
      <c r="E28" s="33">
        <f>IFERROR(C28/B28,"")</f>
        <v/>
      </c>
      <c r="F28" s="32">
        <f>IF(A28="","",IF(D28&lt;0,"Dépassement",IF(E28&gt;=Paramètres!$B$5,"Seuil atteint","Disponible")))</f>
        <v/>
      </c>
    </row>
    <row r="29" ht="22" customHeight="1">
      <c r="A29" s="22" t="n"/>
      <c r="B29" s="41" t="n"/>
      <c r="C29" s="42">
        <f>IF(A29="","",SUMIFS('Engagements'!$L$2:$L$101,'Engagements'!$G$2:$G$101,A29))</f>
        <v/>
      </c>
      <c r="D29" s="42">
        <f>IF(A29="","",B29-C29)</f>
        <v/>
      </c>
      <c r="E29" s="33">
        <f>IFERROR(C29/B29,"")</f>
        <v/>
      </c>
      <c r="F29" s="32">
        <f>IF(A29="","",IF(D29&lt;0,"Dépassement",IF(E29&gt;=Paramètres!$B$5,"Seuil atteint","Disponible")))</f>
        <v/>
      </c>
    </row>
    <row r="30" ht="22" customHeight="1">
      <c r="A30" s="22" t="n"/>
      <c r="B30" s="41" t="n"/>
      <c r="C30" s="42">
        <f>IF(A30="","",SUMIFS('Engagements'!$L$2:$L$101,'Engagements'!$G$2:$G$101,A30))</f>
        <v/>
      </c>
      <c r="D30" s="42">
        <f>IF(A30="","",B30-C30)</f>
        <v/>
      </c>
      <c r="E30" s="33">
        <f>IFERROR(C30/B30,"")</f>
        <v/>
      </c>
      <c r="F30" s="32">
        <f>IF(A30="","",IF(D30&lt;0,"Dépassement",IF(E30&gt;=Paramètres!$B$5,"Seuil atteint","Disponible")))</f>
        <v/>
      </c>
    </row>
    <row r="31" ht="22" customHeight="1">
      <c r="A31" s="22" t="n"/>
      <c r="B31" s="41" t="n"/>
      <c r="C31" s="42">
        <f>IF(A31="","",SUMIFS('Engagements'!$L$2:$L$101,'Engagements'!$G$2:$G$101,A31))</f>
        <v/>
      </c>
      <c r="D31" s="42">
        <f>IF(A31="","",B31-C31)</f>
        <v/>
      </c>
      <c r="E31" s="33">
        <f>IFERROR(C31/B31,"")</f>
        <v/>
      </c>
      <c r="F31" s="32">
        <f>IF(A31="","",IF(D31&lt;0,"Dépassement",IF(E31&gt;=Paramètres!$B$5,"Seuil atteint","Disponible")))</f>
        <v/>
      </c>
    </row>
    <row r="32" ht="22" customHeight="1">
      <c r="A32" s="22" t="n"/>
      <c r="B32" s="41" t="n"/>
      <c r="C32" s="42">
        <f>IF(A32="","",SUMIFS('Engagements'!$L$2:$L$101,'Engagements'!$G$2:$G$101,A32))</f>
        <v/>
      </c>
      <c r="D32" s="42">
        <f>IF(A32="","",B32-C32)</f>
        <v/>
      </c>
      <c r="E32" s="33">
        <f>IFERROR(C32/B32,"")</f>
        <v/>
      </c>
      <c r="F32" s="32">
        <f>IF(A32="","",IF(D32&lt;0,"Dépassement",IF(E32&gt;=Paramètres!$B$5,"Seuil atteint","Disponible")))</f>
        <v/>
      </c>
    </row>
    <row r="33" ht="22" customHeight="1">
      <c r="A33" s="22" t="n"/>
      <c r="B33" s="41" t="n"/>
      <c r="C33" s="42">
        <f>IF(A33="","",SUMIFS('Engagements'!$L$2:$L$101,'Engagements'!$G$2:$G$101,A33))</f>
        <v/>
      </c>
      <c r="D33" s="42">
        <f>IF(A33="","",B33-C33)</f>
        <v/>
      </c>
      <c r="E33" s="33">
        <f>IFERROR(C33/B33,"")</f>
        <v/>
      </c>
      <c r="F33" s="32">
        <f>IF(A33="","",IF(D33&lt;0,"Dépassement",IF(E33&gt;=Paramètres!$B$5,"Seuil atteint","Disponible")))</f>
        <v/>
      </c>
    </row>
    <row r="34" ht="22" customHeight="1">
      <c r="A34" s="22" t="n"/>
      <c r="B34" s="41" t="n"/>
      <c r="C34" s="42">
        <f>IF(A34="","",SUMIFS('Engagements'!$L$2:$L$101,'Engagements'!$G$2:$G$101,A34))</f>
        <v/>
      </c>
      <c r="D34" s="42">
        <f>IF(A34="","",B34-C34)</f>
        <v/>
      </c>
      <c r="E34" s="33">
        <f>IFERROR(C34/B34,"")</f>
        <v/>
      </c>
      <c r="F34" s="32">
        <f>IF(A34="","",IF(D34&lt;0,"Dépassement",IF(E34&gt;=Paramètres!$B$5,"Seuil atteint","Disponible")))</f>
        <v/>
      </c>
    </row>
    <row r="35" ht="22" customHeight="1">
      <c r="A35" s="22" t="n"/>
      <c r="B35" s="41" t="n"/>
      <c r="C35" s="42">
        <f>IF(A35="","",SUMIFS('Engagements'!$L$2:$L$101,'Engagements'!$G$2:$G$101,A35))</f>
        <v/>
      </c>
      <c r="D35" s="42">
        <f>IF(A35="","",B35-C35)</f>
        <v/>
      </c>
      <c r="E35" s="33">
        <f>IFERROR(C35/B35,"")</f>
        <v/>
      </c>
      <c r="F35" s="32">
        <f>IF(A35="","",IF(D35&lt;0,"Dépassement",IF(E35&gt;=Paramètres!$B$5,"Seuil atteint","Disponible")))</f>
        <v/>
      </c>
    </row>
    <row r="36" ht="22" customHeight="1">
      <c r="A36" s="22" t="n"/>
      <c r="B36" s="41" t="n"/>
      <c r="C36" s="42">
        <f>IF(A36="","",SUMIFS('Engagements'!$L$2:$L$101,'Engagements'!$G$2:$G$101,A36))</f>
        <v/>
      </c>
      <c r="D36" s="42">
        <f>IF(A36="","",B36-C36)</f>
        <v/>
      </c>
      <c r="E36" s="33">
        <f>IFERROR(C36/B36,"")</f>
        <v/>
      </c>
      <c r="F36" s="32">
        <f>IF(A36="","",IF(D36&lt;0,"Dépassement",IF(E36&gt;=Paramètres!$B$5,"Seuil atteint","Disponible")))</f>
        <v/>
      </c>
    </row>
    <row r="37" ht="22" customHeight="1">
      <c r="A37" s="22" t="n"/>
      <c r="B37" s="41" t="n"/>
      <c r="C37" s="42">
        <f>IF(A37="","",SUMIFS('Engagements'!$L$2:$L$101,'Engagements'!$G$2:$G$101,A37))</f>
        <v/>
      </c>
      <c r="D37" s="42">
        <f>IF(A37="","",B37-C37)</f>
        <v/>
      </c>
      <c r="E37" s="33">
        <f>IFERROR(C37/B37,"")</f>
        <v/>
      </c>
      <c r="F37" s="32">
        <f>IF(A37="","",IF(D37&lt;0,"Dépassement",IF(E37&gt;=Paramètres!$B$5,"Seuil atteint","Disponible")))</f>
        <v/>
      </c>
    </row>
    <row r="38" ht="22" customHeight="1">
      <c r="A38" s="22" t="n"/>
      <c r="B38" s="41" t="n"/>
      <c r="C38" s="42">
        <f>IF(A38="","",SUMIFS('Engagements'!$L$2:$L$101,'Engagements'!$G$2:$G$101,A38))</f>
        <v/>
      </c>
      <c r="D38" s="42">
        <f>IF(A38="","",B38-C38)</f>
        <v/>
      </c>
      <c r="E38" s="33">
        <f>IFERROR(C38/B38,"")</f>
        <v/>
      </c>
      <c r="F38" s="32">
        <f>IF(A38="","",IF(D38&lt;0,"Dépassement",IF(E38&gt;=Paramètres!$B$5,"Seuil atteint","Disponible")))</f>
        <v/>
      </c>
    </row>
    <row r="39" ht="22" customHeight="1">
      <c r="A39" s="22" t="n"/>
      <c r="B39" s="41" t="n"/>
      <c r="C39" s="42">
        <f>IF(A39="","",SUMIFS('Engagements'!$L$2:$L$101,'Engagements'!$G$2:$G$101,A39))</f>
        <v/>
      </c>
      <c r="D39" s="42">
        <f>IF(A39="","",B39-C39)</f>
        <v/>
      </c>
      <c r="E39" s="33">
        <f>IFERROR(C39/B39,"")</f>
        <v/>
      </c>
      <c r="F39" s="32">
        <f>IF(A39="","",IF(D39&lt;0,"Dépassement",IF(E39&gt;=Paramètres!$B$5,"Seuil atteint","Disponible")))</f>
        <v/>
      </c>
    </row>
    <row r="40" ht="22" customHeight="1">
      <c r="A40" s="22" t="n"/>
      <c r="B40" s="41" t="n"/>
      <c r="C40" s="42">
        <f>IF(A40="","",SUMIFS('Engagements'!$L$2:$L$101,'Engagements'!$G$2:$G$101,A40))</f>
        <v/>
      </c>
      <c r="D40" s="42">
        <f>IF(A40="","",B40-C40)</f>
        <v/>
      </c>
      <c r="E40" s="33">
        <f>IFERROR(C40/B40,"")</f>
        <v/>
      </c>
      <c r="F40" s="32">
        <f>IF(A40="","",IF(D40&lt;0,"Dépassement",IF(E40&gt;=Paramètres!$B$5,"Seuil atteint","Disponible")))</f>
        <v/>
      </c>
    </row>
    <row r="41" ht="22" customHeight="1">
      <c r="A41" s="22" t="n"/>
      <c r="B41" s="41" t="n"/>
      <c r="C41" s="42">
        <f>IF(A41="","",SUMIFS('Engagements'!$L$2:$L$101,'Engagements'!$G$2:$G$101,A41))</f>
        <v/>
      </c>
      <c r="D41" s="42">
        <f>IF(A41="","",B41-C41)</f>
        <v/>
      </c>
      <c r="E41" s="33">
        <f>IFERROR(C41/B41,"")</f>
        <v/>
      </c>
      <c r="F41" s="32">
        <f>IF(A41="","",IF(D41&lt;0,"Dépassement",IF(E41&gt;=Paramètres!$B$5,"Seuil atteint","Disponible")))</f>
        <v/>
      </c>
    </row>
    <row r="42" ht="22" customHeight="1">
      <c r="A42" s="22" t="n"/>
      <c r="B42" s="41" t="n"/>
      <c r="C42" s="42">
        <f>IF(A42="","",SUMIFS('Engagements'!$L$2:$L$101,'Engagements'!$G$2:$G$101,A42))</f>
        <v/>
      </c>
      <c r="D42" s="42">
        <f>IF(A42="","",B42-C42)</f>
        <v/>
      </c>
      <c r="E42" s="33">
        <f>IFERROR(C42/B42,"")</f>
        <v/>
      </c>
      <c r="F42" s="32">
        <f>IF(A42="","",IF(D42&lt;0,"Dépassement",IF(E42&gt;=Paramètres!$B$5,"Seuil atteint","Disponible")))</f>
        <v/>
      </c>
    </row>
    <row r="43" ht="22" customHeight="1">
      <c r="A43" s="22" t="n"/>
      <c r="B43" s="41" t="n"/>
      <c r="C43" s="42">
        <f>IF(A43="","",SUMIFS('Engagements'!$L$2:$L$101,'Engagements'!$G$2:$G$101,A43))</f>
        <v/>
      </c>
      <c r="D43" s="42">
        <f>IF(A43="","",B43-C43)</f>
        <v/>
      </c>
      <c r="E43" s="33">
        <f>IFERROR(C43/B43,"")</f>
        <v/>
      </c>
      <c r="F43" s="32">
        <f>IF(A43="","",IF(D43&lt;0,"Dépassement",IF(E43&gt;=Paramètres!$B$5,"Seuil atteint","Disponible")))</f>
        <v/>
      </c>
    </row>
    <row r="44" ht="22" customHeight="1">
      <c r="A44" s="22" t="n"/>
      <c r="B44" s="41" t="n"/>
      <c r="C44" s="42">
        <f>IF(A44="","",SUMIFS('Engagements'!$L$2:$L$101,'Engagements'!$G$2:$G$101,A44))</f>
        <v/>
      </c>
      <c r="D44" s="42">
        <f>IF(A44="","",B44-C44)</f>
        <v/>
      </c>
      <c r="E44" s="33">
        <f>IFERROR(C44/B44,"")</f>
        <v/>
      </c>
      <c r="F44" s="32">
        <f>IF(A44="","",IF(D44&lt;0,"Dépassement",IF(E44&gt;=Paramètres!$B$5,"Seuil atteint","Disponible")))</f>
        <v/>
      </c>
    </row>
    <row r="45" ht="22" customHeight="1">
      <c r="A45" s="22" t="n"/>
      <c r="B45" s="41" t="n"/>
      <c r="C45" s="42">
        <f>IF(A45="","",SUMIFS('Engagements'!$L$2:$L$101,'Engagements'!$G$2:$G$101,A45))</f>
        <v/>
      </c>
      <c r="D45" s="42">
        <f>IF(A45="","",B45-C45)</f>
        <v/>
      </c>
      <c r="E45" s="33">
        <f>IFERROR(C45/B45,"")</f>
        <v/>
      </c>
      <c r="F45" s="32">
        <f>IF(A45="","",IF(D45&lt;0,"Dépassement",IF(E45&gt;=Paramètres!$B$5,"Seuil atteint","Disponible")))</f>
        <v/>
      </c>
    </row>
    <row r="46" ht="22" customHeight="1">
      <c r="A46" s="22" t="n"/>
      <c r="B46" s="41" t="n"/>
      <c r="C46" s="42">
        <f>IF(A46="","",SUMIFS('Engagements'!$L$2:$L$101,'Engagements'!$G$2:$G$101,A46))</f>
        <v/>
      </c>
      <c r="D46" s="42">
        <f>IF(A46="","",B46-C46)</f>
        <v/>
      </c>
      <c r="E46" s="33">
        <f>IFERROR(C46/B46,"")</f>
        <v/>
      </c>
      <c r="F46" s="32">
        <f>IF(A46="","",IF(D46&lt;0,"Dépassement",IF(E46&gt;=Paramètres!$B$5,"Seuil atteint","Disponible")))</f>
        <v/>
      </c>
    </row>
    <row r="47" ht="22" customHeight="1">
      <c r="A47" s="22" t="n"/>
      <c r="B47" s="41" t="n"/>
      <c r="C47" s="42">
        <f>IF(A47="","",SUMIFS('Engagements'!$L$2:$L$101,'Engagements'!$G$2:$G$101,A47))</f>
        <v/>
      </c>
      <c r="D47" s="42">
        <f>IF(A47="","",B47-C47)</f>
        <v/>
      </c>
      <c r="E47" s="33">
        <f>IFERROR(C47/B47,"")</f>
        <v/>
      </c>
      <c r="F47" s="32">
        <f>IF(A47="","",IF(D47&lt;0,"Dépassement",IF(E47&gt;=Paramètres!$B$5,"Seuil atteint","Disponible")))</f>
        <v/>
      </c>
    </row>
    <row r="48" ht="22" customHeight="1">
      <c r="A48" s="22" t="n"/>
      <c r="B48" s="41" t="n"/>
      <c r="C48" s="42">
        <f>IF(A48="","",SUMIFS('Engagements'!$L$2:$L$101,'Engagements'!$G$2:$G$101,A48))</f>
        <v/>
      </c>
      <c r="D48" s="42">
        <f>IF(A48="","",B48-C48)</f>
        <v/>
      </c>
      <c r="E48" s="33">
        <f>IFERROR(C48/B48,"")</f>
        <v/>
      </c>
      <c r="F48" s="32">
        <f>IF(A48="","",IF(D48&lt;0,"Dépassement",IF(E48&gt;=Paramètres!$B$5,"Seuil atteint","Disponible")))</f>
        <v/>
      </c>
    </row>
    <row r="49" ht="22" customHeight="1">
      <c r="A49" s="22" t="n"/>
      <c r="B49" s="41" t="n"/>
      <c r="C49" s="42">
        <f>IF(A49="","",SUMIFS('Engagements'!$L$2:$L$101,'Engagements'!$G$2:$G$101,A49))</f>
        <v/>
      </c>
      <c r="D49" s="42">
        <f>IF(A49="","",B49-C49)</f>
        <v/>
      </c>
      <c r="E49" s="33">
        <f>IFERROR(C49/B49,"")</f>
        <v/>
      </c>
      <c r="F49" s="32">
        <f>IF(A49="","",IF(D49&lt;0,"Dépassement",IF(E49&gt;=Paramètres!$B$5,"Seuil atteint","Disponible")))</f>
        <v/>
      </c>
    </row>
    <row r="50" ht="22" customHeight="1">
      <c r="A50" s="22" t="n"/>
      <c r="B50" s="41" t="n"/>
      <c r="C50" s="42">
        <f>IF(A50="","",SUMIFS('Engagements'!$L$2:$L$101,'Engagements'!$G$2:$G$101,A50))</f>
        <v/>
      </c>
      <c r="D50" s="42">
        <f>IF(A50="","",B50-C50)</f>
        <v/>
      </c>
      <c r="E50" s="33">
        <f>IFERROR(C50/B50,"")</f>
        <v/>
      </c>
      <c r="F50" s="32">
        <f>IF(A50="","",IF(D50&lt;0,"Dépassement",IF(E50&gt;=Paramètres!$B$5,"Seuil atteint","Disponible")))</f>
        <v/>
      </c>
    </row>
    <row r="51" ht="22" customHeight="1">
      <c r="A51" s="22" t="n"/>
      <c r="B51" s="41" t="n"/>
      <c r="C51" s="42">
        <f>IF(A51="","",SUMIFS('Engagements'!$L$2:$L$101,'Engagements'!$G$2:$G$101,A51))</f>
        <v/>
      </c>
      <c r="D51" s="42">
        <f>IF(A51="","",B51-C51)</f>
        <v/>
      </c>
      <c r="E51" s="33">
        <f>IFERROR(C51/B51,"")</f>
        <v/>
      </c>
      <c r="F51" s="32">
        <f>IF(A51="","",IF(D51&lt;0,"Dépassement",IF(E51&gt;=Paramètres!$B$5,"Seuil atteint","Disponible")))</f>
        <v/>
      </c>
    </row>
    <row r="52" ht="22" customHeight="1">
      <c r="A52" s="22" t="n"/>
      <c r="B52" s="41" t="n"/>
      <c r="C52" s="42">
        <f>IF(A52="","",SUMIFS('Engagements'!$L$2:$L$101,'Engagements'!$G$2:$G$101,A52))</f>
        <v/>
      </c>
      <c r="D52" s="42">
        <f>IF(A52="","",B52-C52)</f>
        <v/>
      </c>
      <c r="E52" s="33">
        <f>IFERROR(C52/B52,"")</f>
        <v/>
      </c>
      <c r="F52" s="32">
        <f>IF(A52="","",IF(D52&lt;0,"Dépassement",IF(E52&gt;=Paramètres!$B$5,"Seuil atteint","Disponible")))</f>
        <v/>
      </c>
    </row>
    <row r="53" ht="22" customHeight="1">
      <c r="A53" s="22" t="n"/>
      <c r="B53" s="41" t="n"/>
      <c r="C53" s="42">
        <f>IF(A53="","",SUMIFS('Engagements'!$L$2:$L$101,'Engagements'!$G$2:$G$101,A53))</f>
        <v/>
      </c>
      <c r="D53" s="42">
        <f>IF(A53="","",B53-C53)</f>
        <v/>
      </c>
      <c r="E53" s="33">
        <f>IFERROR(C53/B53,"")</f>
        <v/>
      </c>
      <c r="F53" s="32">
        <f>IF(A53="","",IF(D53&lt;0,"Dépassement",IF(E53&gt;=Paramètres!$B$5,"Seuil atteint","Disponible")))</f>
        <v/>
      </c>
    </row>
    <row r="54" ht="22" customHeight="1">
      <c r="A54" s="22" t="n"/>
      <c r="B54" s="41" t="n"/>
      <c r="C54" s="42">
        <f>IF(A54="","",SUMIFS('Engagements'!$L$2:$L$101,'Engagements'!$G$2:$G$101,A54))</f>
        <v/>
      </c>
      <c r="D54" s="42">
        <f>IF(A54="","",B54-C54)</f>
        <v/>
      </c>
      <c r="E54" s="33">
        <f>IFERROR(C54/B54,"")</f>
        <v/>
      </c>
      <c r="F54" s="32">
        <f>IF(A54="","",IF(D54&lt;0,"Dépassement",IF(E54&gt;=Paramètres!$B$5,"Seuil atteint","Disponible")))</f>
        <v/>
      </c>
    </row>
    <row r="55" ht="22" customHeight="1">
      <c r="A55" s="22" t="n"/>
      <c r="B55" s="41" t="n"/>
      <c r="C55" s="42">
        <f>IF(A55="","",SUMIFS('Engagements'!$L$2:$L$101,'Engagements'!$G$2:$G$101,A55))</f>
        <v/>
      </c>
      <c r="D55" s="42">
        <f>IF(A55="","",B55-C55)</f>
        <v/>
      </c>
      <c r="E55" s="33">
        <f>IFERROR(C55/B55,"")</f>
        <v/>
      </c>
      <c r="F55" s="32">
        <f>IF(A55="","",IF(D55&lt;0,"Dépassement",IF(E55&gt;=Paramètres!$B$5,"Seuil atteint","Disponible")))</f>
        <v/>
      </c>
    </row>
    <row r="56" ht="22" customHeight="1">
      <c r="A56" s="22" t="n"/>
      <c r="B56" s="41" t="n"/>
      <c r="C56" s="42">
        <f>IF(A56="","",SUMIFS('Engagements'!$L$2:$L$101,'Engagements'!$G$2:$G$101,A56))</f>
        <v/>
      </c>
      <c r="D56" s="42">
        <f>IF(A56="","",B56-C56)</f>
        <v/>
      </c>
      <c r="E56" s="33">
        <f>IFERROR(C56/B56,"")</f>
        <v/>
      </c>
      <c r="F56" s="32">
        <f>IF(A56="","",IF(D56&lt;0,"Dépassement",IF(E56&gt;=Paramètres!$B$5,"Seuil atteint","Disponible")))</f>
        <v/>
      </c>
    </row>
    <row r="57" ht="22" customHeight="1">
      <c r="A57" s="22" t="n"/>
      <c r="B57" s="41" t="n"/>
      <c r="C57" s="42">
        <f>IF(A57="","",SUMIFS('Engagements'!$L$2:$L$101,'Engagements'!$G$2:$G$101,A57))</f>
        <v/>
      </c>
      <c r="D57" s="42">
        <f>IF(A57="","",B57-C57)</f>
        <v/>
      </c>
      <c r="E57" s="33">
        <f>IFERROR(C57/B57,"")</f>
        <v/>
      </c>
      <c r="F57" s="32">
        <f>IF(A57="","",IF(D57&lt;0,"Dépassement",IF(E57&gt;=Paramètres!$B$5,"Seuil atteint","Disponible")))</f>
        <v/>
      </c>
    </row>
    <row r="58" ht="22" customHeight="1">
      <c r="A58" s="22" t="n"/>
      <c r="B58" s="41" t="n"/>
      <c r="C58" s="42">
        <f>IF(A58="","",SUMIFS('Engagements'!$L$2:$L$101,'Engagements'!$G$2:$G$101,A58))</f>
        <v/>
      </c>
      <c r="D58" s="42">
        <f>IF(A58="","",B58-C58)</f>
        <v/>
      </c>
      <c r="E58" s="33">
        <f>IFERROR(C58/B58,"")</f>
        <v/>
      </c>
      <c r="F58" s="32">
        <f>IF(A58="","",IF(D58&lt;0,"Dépassement",IF(E58&gt;=Paramètres!$B$5,"Seuil atteint","Disponible")))</f>
        <v/>
      </c>
    </row>
    <row r="59" ht="22" customHeight="1">
      <c r="A59" s="22" t="n"/>
      <c r="B59" s="41" t="n"/>
      <c r="C59" s="42">
        <f>IF(A59="","",SUMIFS('Engagements'!$L$2:$L$101,'Engagements'!$G$2:$G$101,A59))</f>
        <v/>
      </c>
      <c r="D59" s="42">
        <f>IF(A59="","",B59-C59)</f>
        <v/>
      </c>
      <c r="E59" s="33">
        <f>IFERROR(C59/B59,"")</f>
        <v/>
      </c>
      <c r="F59" s="32">
        <f>IF(A59="","",IF(D59&lt;0,"Dépassement",IF(E59&gt;=Paramètres!$B$5,"Seuil atteint","Disponible")))</f>
        <v/>
      </c>
    </row>
    <row r="60" ht="22" customHeight="1">
      <c r="A60" s="22" t="n"/>
      <c r="B60" s="41" t="n"/>
      <c r="C60" s="42">
        <f>IF(A60="","",SUMIFS('Engagements'!$L$2:$L$101,'Engagements'!$G$2:$G$101,A60))</f>
        <v/>
      </c>
      <c r="D60" s="42">
        <f>IF(A60="","",B60-C60)</f>
        <v/>
      </c>
      <c r="E60" s="33">
        <f>IFERROR(C60/B60,"")</f>
        <v/>
      </c>
      <c r="F60" s="32">
        <f>IF(A60="","",IF(D60&lt;0,"Dépassement",IF(E60&gt;=Paramètres!$B$5,"Seuil atteint","Disponible")))</f>
        <v/>
      </c>
    </row>
    <row r="61" ht="22" customHeight="1">
      <c r="A61" s="22" t="n"/>
      <c r="B61" s="41" t="n"/>
      <c r="C61" s="42">
        <f>IF(A61="","",SUMIFS('Engagements'!$L$2:$L$101,'Engagements'!$G$2:$G$101,A61))</f>
        <v/>
      </c>
      <c r="D61" s="42">
        <f>IF(A61="","",B61-C61)</f>
        <v/>
      </c>
      <c r="E61" s="33">
        <f>IFERROR(C61/B61,"")</f>
        <v/>
      </c>
      <c r="F61" s="32">
        <f>IF(A61="","",IF(D61&lt;0,"Dépassement",IF(E61&gt;=Paramètres!$B$5,"Seuil atteint","Disponible")))</f>
        <v/>
      </c>
    </row>
    <row r="62" ht="22" customHeight="1">
      <c r="A62" s="22" t="n"/>
      <c r="B62" s="41" t="n"/>
      <c r="C62" s="42">
        <f>IF(A62="","",SUMIFS('Engagements'!$L$2:$L$101,'Engagements'!$G$2:$G$101,A62))</f>
        <v/>
      </c>
      <c r="D62" s="42">
        <f>IF(A62="","",B62-C62)</f>
        <v/>
      </c>
      <c r="E62" s="33">
        <f>IFERROR(C62/B62,"")</f>
        <v/>
      </c>
      <c r="F62" s="32">
        <f>IF(A62="","",IF(D62&lt;0,"Dépassement",IF(E62&gt;=Paramètres!$B$5,"Seuil atteint","Disponible")))</f>
        <v/>
      </c>
    </row>
    <row r="63" ht="22" customHeight="1">
      <c r="A63" s="22" t="n"/>
      <c r="B63" s="41" t="n"/>
      <c r="C63" s="42">
        <f>IF(A63="","",SUMIFS('Engagements'!$L$2:$L$101,'Engagements'!$G$2:$G$101,A63))</f>
        <v/>
      </c>
      <c r="D63" s="42">
        <f>IF(A63="","",B63-C63)</f>
        <v/>
      </c>
      <c r="E63" s="33">
        <f>IFERROR(C63/B63,"")</f>
        <v/>
      </c>
      <c r="F63" s="32">
        <f>IF(A63="","",IF(D63&lt;0,"Dépassement",IF(E63&gt;=Paramètres!$B$5,"Seuil atteint","Disponible")))</f>
        <v/>
      </c>
    </row>
    <row r="64" ht="22" customHeight="1">
      <c r="A64" s="22" t="n"/>
      <c r="B64" s="41" t="n"/>
      <c r="C64" s="42">
        <f>IF(A64="","",SUMIFS('Engagements'!$L$2:$L$101,'Engagements'!$G$2:$G$101,A64))</f>
        <v/>
      </c>
      <c r="D64" s="42">
        <f>IF(A64="","",B64-C64)</f>
        <v/>
      </c>
      <c r="E64" s="33">
        <f>IFERROR(C64/B64,"")</f>
        <v/>
      </c>
      <c r="F64" s="32">
        <f>IF(A64="","",IF(D64&lt;0,"Dépassement",IF(E64&gt;=Paramètres!$B$5,"Seuil atteint","Disponible")))</f>
        <v/>
      </c>
    </row>
    <row r="65" ht="22" customHeight="1">
      <c r="A65" s="22" t="n"/>
      <c r="B65" s="41" t="n"/>
      <c r="C65" s="42">
        <f>IF(A65="","",SUMIFS('Engagements'!$L$2:$L$101,'Engagements'!$G$2:$G$101,A65))</f>
        <v/>
      </c>
      <c r="D65" s="42">
        <f>IF(A65="","",B65-C65)</f>
        <v/>
      </c>
      <c r="E65" s="33">
        <f>IFERROR(C65/B65,"")</f>
        <v/>
      </c>
      <c r="F65" s="32">
        <f>IF(A65="","",IF(D65&lt;0,"Dépassement",IF(E65&gt;=Paramètres!$B$5,"Seuil atteint","Disponible")))</f>
        <v/>
      </c>
    </row>
    <row r="66" ht="22" customHeight="1">
      <c r="A66" s="22" t="n"/>
      <c r="B66" s="41" t="n"/>
      <c r="C66" s="42">
        <f>IF(A66="","",SUMIFS('Engagements'!$L$2:$L$101,'Engagements'!$G$2:$G$101,A66))</f>
        <v/>
      </c>
      <c r="D66" s="42">
        <f>IF(A66="","",B66-C66)</f>
        <v/>
      </c>
      <c r="E66" s="33">
        <f>IFERROR(C66/B66,"")</f>
        <v/>
      </c>
      <c r="F66" s="32">
        <f>IF(A66="","",IF(D66&lt;0,"Dépassement",IF(E66&gt;=Paramètres!$B$5,"Seuil atteint","Disponible")))</f>
        <v/>
      </c>
    </row>
    <row r="67" ht="22" customHeight="1">
      <c r="A67" s="22" t="n"/>
      <c r="B67" s="41" t="n"/>
      <c r="C67" s="42">
        <f>IF(A67="","",SUMIFS('Engagements'!$L$2:$L$101,'Engagements'!$G$2:$G$101,A67))</f>
        <v/>
      </c>
      <c r="D67" s="42">
        <f>IF(A67="","",B67-C67)</f>
        <v/>
      </c>
      <c r="E67" s="33">
        <f>IFERROR(C67/B67,"")</f>
        <v/>
      </c>
      <c r="F67" s="32">
        <f>IF(A67="","",IF(D67&lt;0,"Dépassement",IF(E67&gt;=Paramètres!$B$5,"Seuil atteint","Disponible")))</f>
        <v/>
      </c>
    </row>
    <row r="68" ht="22" customHeight="1">
      <c r="A68" s="22" t="n"/>
      <c r="B68" s="41" t="n"/>
      <c r="C68" s="42">
        <f>IF(A68="","",SUMIFS('Engagements'!$L$2:$L$101,'Engagements'!$G$2:$G$101,A68))</f>
        <v/>
      </c>
      <c r="D68" s="42">
        <f>IF(A68="","",B68-C68)</f>
        <v/>
      </c>
      <c r="E68" s="33">
        <f>IFERROR(C68/B68,"")</f>
        <v/>
      </c>
      <c r="F68" s="32">
        <f>IF(A68="","",IF(D68&lt;0,"Dépassement",IF(E68&gt;=Paramètres!$B$5,"Seuil atteint","Disponible")))</f>
        <v/>
      </c>
    </row>
    <row r="69" ht="22" customHeight="1">
      <c r="A69" s="22" t="n"/>
      <c r="B69" s="41" t="n"/>
      <c r="C69" s="42">
        <f>IF(A69="","",SUMIFS('Engagements'!$L$2:$L$101,'Engagements'!$G$2:$G$101,A69))</f>
        <v/>
      </c>
      <c r="D69" s="42">
        <f>IF(A69="","",B69-C69)</f>
        <v/>
      </c>
      <c r="E69" s="33">
        <f>IFERROR(C69/B69,"")</f>
        <v/>
      </c>
      <c r="F69" s="32">
        <f>IF(A69="","",IF(D69&lt;0,"Dépassement",IF(E69&gt;=Paramètres!$B$5,"Seuil atteint","Disponible")))</f>
        <v/>
      </c>
    </row>
    <row r="70" ht="22" customHeight="1">
      <c r="A70" s="22" t="n"/>
      <c r="B70" s="41" t="n"/>
      <c r="C70" s="42">
        <f>IF(A70="","",SUMIFS('Engagements'!$L$2:$L$101,'Engagements'!$G$2:$G$101,A70))</f>
        <v/>
      </c>
      <c r="D70" s="42">
        <f>IF(A70="","",B70-C70)</f>
        <v/>
      </c>
      <c r="E70" s="33">
        <f>IFERROR(C70/B70,"")</f>
        <v/>
      </c>
      <c r="F70" s="32">
        <f>IF(A70="","",IF(D70&lt;0,"Dépassement",IF(E70&gt;=Paramètres!$B$5,"Seuil atteint","Disponible")))</f>
        <v/>
      </c>
    </row>
    <row r="71" ht="22" customHeight="1">
      <c r="A71" s="22" t="n"/>
      <c r="B71" s="41" t="n"/>
      <c r="C71" s="42">
        <f>IF(A71="","",SUMIFS('Engagements'!$L$2:$L$101,'Engagements'!$G$2:$G$101,A71))</f>
        <v/>
      </c>
      <c r="D71" s="42">
        <f>IF(A71="","",B71-C71)</f>
        <v/>
      </c>
      <c r="E71" s="33">
        <f>IFERROR(C71/B71,"")</f>
        <v/>
      </c>
      <c r="F71" s="32">
        <f>IF(A71="","",IF(D71&lt;0,"Dépassement",IF(E71&gt;=Paramètres!$B$5,"Seuil atteint","Disponible")))</f>
        <v/>
      </c>
    </row>
    <row r="72" ht="22" customHeight="1">
      <c r="A72" s="22" t="n"/>
      <c r="B72" s="41" t="n"/>
      <c r="C72" s="42">
        <f>IF(A72="","",SUMIFS('Engagements'!$L$2:$L$101,'Engagements'!$G$2:$G$101,A72))</f>
        <v/>
      </c>
      <c r="D72" s="42">
        <f>IF(A72="","",B72-C72)</f>
        <v/>
      </c>
      <c r="E72" s="33">
        <f>IFERROR(C72/B72,"")</f>
        <v/>
      </c>
      <c r="F72" s="32">
        <f>IF(A72="","",IF(D72&lt;0,"Dépassement",IF(E72&gt;=Paramètres!$B$5,"Seuil atteint","Disponible")))</f>
        <v/>
      </c>
    </row>
    <row r="73" ht="22" customHeight="1">
      <c r="A73" s="22" t="n"/>
      <c r="B73" s="41" t="n"/>
      <c r="C73" s="42">
        <f>IF(A73="","",SUMIFS('Engagements'!$L$2:$L$101,'Engagements'!$G$2:$G$101,A73))</f>
        <v/>
      </c>
      <c r="D73" s="42">
        <f>IF(A73="","",B73-C73)</f>
        <v/>
      </c>
      <c r="E73" s="33">
        <f>IFERROR(C73/B73,"")</f>
        <v/>
      </c>
      <c r="F73" s="32">
        <f>IF(A73="","",IF(D73&lt;0,"Dépassement",IF(E73&gt;=Paramètres!$B$5,"Seuil atteint","Disponible")))</f>
        <v/>
      </c>
    </row>
    <row r="74" ht="22" customHeight="1">
      <c r="A74" s="22" t="n"/>
      <c r="B74" s="41" t="n"/>
      <c r="C74" s="42">
        <f>IF(A74="","",SUMIFS('Engagements'!$L$2:$L$101,'Engagements'!$G$2:$G$101,A74))</f>
        <v/>
      </c>
      <c r="D74" s="42">
        <f>IF(A74="","",B74-C74)</f>
        <v/>
      </c>
      <c r="E74" s="33">
        <f>IFERROR(C74/B74,"")</f>
        <v/>
      </c>
      <c r="F74" s="32">
        <f>IF(A74="","",IF(D74&lt;0,"Dépassement",IF(E74&gt;=Paramètres!$B$5,"Seuil atteint","Disponible")))</f>
        <v/>
      </c>
    </row>
    <row r="75" ht="22" customHeight="1">
      <c r="A75" s="22" t="n"/>
      <c r="B75" s="41" t="n"/>
      <c r="C75" s="42">
        <f>IF(A75="","",SUMIFS('Engagements'!$L$2:$L$101,'Engagements'!$G$2:$G$101,A75))</f>
        <v/>
      </c>
      <c r="D75" s="42">
        <f>IF(A75="","",B75-C75)</f>
        <v/>
      </c>
      <c r="E75" s="33">
        <f>IFERROR(C75/B75,"")</f>
        <v/>
      </c>
      <c r="F75" s="32">
        <f>IF(A75="","",IF(D75&lt;0,"Dépassement",IF(E75&gt;=Paramètres!$B$5,"Seuil atteint","Disponible")))</f>
        <v/>
      </c>
    </row>
    <row r="76" ht="22" customHeight="1">
      <c r="A76" s="22" t="n"/>
      <c r="B76" s="41" t="n"/>
      <c r="C76" s="42">
        <f>IF(A76="","",SUMIFS('Engagements'!$L$2:$L$101,'Engagements'!$G$2:$G$101,A76))</f>
        <v/>
      </c>
      <c r="D76" s="42">
        <f>IF(A76="","",B76-C76)</f>
        <v/>
      </c>
      <c r="E76" s="33">
        <f>IFERROR(C76/B76,"")</f>
        <v/>
      </c>
      <c r="F76" s="32">
        <f>IF(A76="","",IF(D76&lt;0,"Dépassement",IF(E76&gt;=Paramètres!$B$5,"Seuil atteint","Disponible")))</f>
        <v/>
      </c>
    </row>
    <row r="77" ht="22" customHeight="1">
      <c r="A77" s="22" t="n"/>
      <c r="B77" s="41" t="n"/>
      <c r="C77" s="42">
        <f>IF(A77="","",SUMIFS('Engagements'!$L$2:$L$101,'Engagements'!$G$2:$G$101,A77))</f>
        <v/>
      </c>
      <c r="D77" s="42">
        <f>IF(A77="","",B77-C77)</f>
        <v/>
      </c>
      <c r="E77" s="33">
        <f>IFERROR(C77/B77,"")</f>
        <v/>
      </c>
      <c r="F77" s="32">
        <f>IF(A77="","",IF(D77&lt;0,"Dépassement",IF(E77&gt;=Paramètres!$B$5,"Seuil atteint","Disponible")))</f>
        <v/>
      </c>
    </row>
    <row r="78" ht="22" customHeight="1">
      <c r="A78" s="22" t="n"/>
      <c r="B78" s="41" t="n"/>
      <c r="C78" s="42">
        <f>IF(A78="","",SUMIFS('Engagements'!$L$2:$L$101,'Engagements'!$G$2:$G$101,A78))</f>
        <v/>
      </c>
      <c r="D78" s="42">
        <f>IF(A78="","",B78-C78)</f>
        <v/>
      </c>
      <c r="E78" s="33">
        <f>IFERROR(C78/B78,"")</f>
        <v/>
      </c>
      <c r="F78" s="32">
        <f>IF(A78="","",IF(D78&lt;0,"Dépassement",IF(E78&gt;=Paramètres!$B$5,"Seuil atteint","Disponible")))</f>
        <v/>
      </c>
    </row>
    <row r="79" ht="22" customHeight="1">
      <c r="A79" s="22" t="n"/>
      <c r="B79" s="41" t="n"/>
      <c r="C79" s="42">
        <f>IF(A79="","",SUMIFS('Engagements'!$L$2:$L$101,'Engagements'!$G$2:$G$101,A79))</f>
        <v/>
      </c>
      <c r="D79" s="42">
        <f>IF(A79="","",B79-C79)</f>
        <v/>
      </c>
      <c r="E79" s="33">
        <f>IFERROR(C79/B79,"")</f>
        <v/>
      </c>
      <c r="F79" s="32">
        <f>IF(A79="","",IF(D79&lt;0,"Dépassement",IF(E79&gt;=Paramètres!$B$5,"Seuil atteint","Disponible")))</f>
        <v/>
      </c>
    </row>
    <row r="80" ht="22" customHeight="1">
      <c r="A80" s="22" t="n"/>
      <c r="B80" s="41" t="n"/>
      <c r="C80" s="42">
        <f>IF(A80="","",SUMIFS('Engagements'!$L$2:$L$101,'Engagements'!$G$2:$G$101,A80))</f>
        <v/>
      </c>
      <c r="D80" s="42">
        <f>IF(A80="","",B80-C80)</f>
        <v/>
      </c>
      <c r="E80" s="33">
        <f>IFERROR(C80/B80,"")</f>
        <v/>
      </c>
      <c r="F80" s="32">
        <f>IF(A80="","",IF(D80&lt;0,"Dépassement",IF(E80&gt;=Paramètres!$B$5,"Seuil atteint","Disponible")))</f>
        <v/>
      </c>
    </row>
    <row r="81" ht="22" customHeight="1">
      <c r="A81" s="22" t="n"/>
      <c r="B81" s="41" t="n"/>
      <c r="C81" s="42">
        <f>IF(A81="","",SUMIFS('Engagements'!$L$2:$L$101,'Engagements'!$G$2:$G$101,A81))</f>
        <v/>
      </c>
      <c r="D81" s="42">
        <f>IF(A81="","",B81-C81)</f>
        <v/>
      </c>
      <c r="E81" s="33">
        <f>IFERROR(C81/B81,"")</f>
        <v/>
      </c>
      <c r="F81" s="32">
        <f>IF(A81="","",IF(D81&lt;0,"Dépassement",IF(E81&gt;=Paramètres!$B$5,"Seuil atteint","Disponible")))</f>
        <v/>
      </c>
    </row>
    <row r="82" ht="22" customHeight="1">
      <c r="A82" s="22" t="n"/>
      <c r="B82" s="41" t="n"/>
      <c r="C82" s="42">
        <f>IF(A82="","",SUMIFS('Engagements'!$L$2:$L$101,'Engagements'!$G$2:$G$101,A82))</f>
        <v/>
      </c>
      <c r="D82" s="42">
        <f>IF(A82="","",B82-C82)</f>
        <v/>
      </c>
      <c r="E82" s="33">
        <f>IFERROR(C82/B82,"")</f>
        <v/>
      </c>
      <c r="F82" s="32">
        <f>IF(A82="","",IF(D82&lt;0,"Dépassement",IF(E82&gt;=Paramètres!$B$5,"Seuil atteint","Disponible")))</f>
        <v/>
      </c>
    </row>
    <row r="83" ht="22" customHeight="1">
      <c r="A83" s="22" t="n"/>
      <c r="B83" s="41" t="n"/>
      <c r="C83" s="42">
        <f>IF(A83="","",SUMIFS('Engagements'!$L$2:$L$101,'Engagements'!$G$2:$G$101,A83))</f>
        <v/>
      </c>
      <c r="D83" s="42">
        <f>IF(A83="","",B83-C83)</f>
        <v/>
      </c>
      <c r="E83" s="33">
        <f>IFERROR(C83/B83,"")</f>
        <v/>
      </c>
      <c r="F83" s="32">
        <f>IF(A83="","",IF(D83&lt;0,"Dépassement",IF(E83&gt;=Paramètres!$B$5,"Seuil atteint","Disponible")))</f>
        <v/>
      </c>
    </row>
    <row r="84" ht="22" customHeight="1">
      <c r="A84" s="22" t="n"/>
      <c r="B84" s="41" t="n"/>
      <c r="C84" s="42">
        <f>IF(A84="","",SUMIFS('Engagements'!$L$2:$L$101,'Engagements'!$G$2:$G$101,A84))</f>
        <v/>
      </c>
      <c r="D84" s="42">
        <f>IF(A84="","",B84-C84)</f>
        <v/>
      </c>
      <c r="E84" s="33">
        <f>IFERROR(C84/B84,"")</f>
        <v/>
      </c>
      <c r="F84" s="32">
        <f>IF(A84="","",IF(D84&lt;0,"Dépassement",IF(E84&gt;=Paramètres!$B$5,"Seuil atteint","Disponible")))</f>
        <v/>
      </c>
    </row>
    <row r="85" ht="22" customHeight="1">
      <c r="A85" s="22" t="n"/>
      <c r="B85" s="41" t="n"/>
      <c r="C85" s="42">
        <f>IF(A85="","",SUMIFS('Engagements'!$L$2:$L$101,'Engagements'!$G$2:$G$101,A85))</f>
        <v/>
      </c>
      <c r="D85" s="42">
        <f>IF(A85="","",B85-C85)</f>
        <v/>
      </c>
      <c r="E85" s="33">
        <f>IFERROR(C85/B85,"")</f>
        <v/>
      </c>
      <c r="F85" s="32">
        <f>IF(A85="","",IF(D85&lt;0,"Dépassement",IF(E85&gt;=Paramètres!$B$5,"Seuil atteint","Disponible")))</f>
        <v/>
      </c>
    </row>
    <row r="86" ht="22" customHeight="1">
      <c r="A86" s="22" t="n"/>
      <c r="B86" s="41" t="n"/>
      <c r="C86" s="42">
        <f>IF(A86="","",SUMIFS('Engagements'!$L$2:$L$101,'Engagements'!$G$2:$G$101,A86))</f>
        <v/>
      </c>
      <c r="D86" s="42">
        <f>IF(A86="","",B86-C86)</f>
        <v/>
      </c>
      <c r="E86" s="33">
        <f>IFERROR(C86/B86,"")</f>
        <v/>
      </c>
      <c r="F86" s="32">
        <f>IF(A86="","",IF(D86&lt;0,"Dépassement",IF(E86&gt;=Paramètres!$B$5,"Seuil atteint","Disponible")))</f>
        <v/>
      </c>
    </row>
    <row r="87" ht="22" customHeight="1">
      <c r="A87" s="22" t="n"/>
      <c r="B87" s="41" t="n"/>
      <c r="C87" s="42">
        <f>IF(A87="","",SUMIFS('Engagements'!$L$2:$L$101,'Engagements'!$G$2:$G$101,A87))</f>
        <v/>
      </c>
      <c r="D87" s="42">
        <f>IF(A87="","",B87-C87)</f>
        <v/>
      </c>
      <c r="E87" s="33">
        <f>IFERROR(C87/B87,"")</f>
        <v/>
      </c>
      <c r="F87" s="32">
        <f>IF(A87="","",IF(D87&lt;0,"Dépassement",IF(E87&gt;=Paramètres!$B$5,"Seuil atteint","Disponible")))</f>
        <v/>
      </c>
    </row>
    <row r="88" ht="22" customHeight="1">
      <c r="A88" s="22" t="n"/>
      <c r="B88" s="41" t="n"/>
      <c r="C88" s="42">
        <f>IF(A88="","",SUMIFS('Engagements'!$L$2:$L$101,'Engagements'!$G$2:$G$101,A88))</f>
        <v/>
      </c>
      <c r="D88" s="42">
        <f>IF(A88="","",B88-C88)</f>
        <v/>
      </c>
      <c r="E88" s="33">
        <f>IFERROR(C88/B88,"")</f>
        <v/>
      </c>
      <c r="F88" s="32">
        <f>IF(A88="","",IF(D88&lt;0,"Dépassement",IF(E88&gt;=Paramètres!$B$5,"Seuil atteint","Disponible")))</f>
        <v/>
      </c>
    </row>
    <row r="89" ht="22" customHeight="1">
      <c r="A89" s="22" t="n"/>
      <c r="B89" s="41" t="n"/>
      <c r="C89" s="42">
        <f>IF(A89="","",SUMIFS('Engagements'!$L$2:$L$101,'Engagements'!$G$2:$G$101,A89))</f>
        <v/>
      </c>
      <c r="D89" s="42">
        <f>IF(A89="","",B89-C89)</f>
        <v/>
      </c>
      <c r="E89" s="33">
        <f>IFERROR(C89/B89,"")</f>
        <v/>
      </c>
      <c r="F89" s="32">
        <f>IF(A89="","",IF(D89&lt;0,"Dépassement",IF(E89&gt;=Paramètres!$B$5,"Seuil atteint","Disponible")))</f>
        <v/>
      </c>
    </row>
    <row r="90" ht="22" customHeight="1">
      <c r="A90" s="22" t="n"/>
      <c r="B90" s="41" t="n"/>
      <c r="C90" s="42">
        <f>IF(A90="","",SUMIFS('Engagements'!$L$2:$L$101,'Engagements'!$G$2:$G$101,A90))</f>
        <v/>
      </c>
      <c r="D90" s="42">
        <f>IF(A90="","",B90-C90)</f>
        <v/>
      </c>
      <c r="E90" s="33">
        <f>IFERROR(C90/B90,"")</f>
        <v/>
      </c>
      <c r="F90" s="32">
        <f>IF(A90="","",IF(D90&lt;0,"Dépassement",IF(E90&gt;=Paramètres!$B$5,"Seuil atteint","Disponible")))</f>
        <v/>
      </c>
    </row>
    <row r="91" ht="22" customHeight="1">
      <c r="A91" s="22" t="n"/>
      <c r="B91" s="41" t="n"/>
      <c r="C91" s="42">
        <f>IF(A91="","",SUMIFS('Engagements'!$L$2:$L$101,'Engagements'!$G$2:$G$101,A91))</f>
        <v/>
      </c>
      <c r="D91" s="42">
        <f>IF(A91="","",B91-C91)</f>
        <v/>
      </c>
      <c r="E91" s="33">
        <f>IFERROR(C91/B91,"")</f>
        <v/>
      </c>
      <c r="F91" s="32">
        <f>IF(A91="","",IF(D91&lt;0,"Dépassement",IF(E91&gt;=Paramètres!$B$5,"Seuil atteint","Disponible")))</f>
        <v/>
      </c>
    </row>
    <row r="92" ht="22" customHeight="1">
      <c r="A92" s="22" t="n"/>
      <c r="B92" s="41" t="n"/>
      <c r="C92" s="42">
        <f>IF(A92="","",SUMIFS('Engagements'!$L$2:$L$101,'Engagements'!$G$2:$G$101,A92))</f>
        <v/>
      </c>
      <c r="D92" s="42">
        <f>IF(A92="","",B92-C92)</f>
        <v/>
      </c>
      <c r="E92" s="33">
        <f>IFERROR(C92/B92,"")</f>
        <v/>
      </c>
      <c r="F92" s="32">
        <f>IF(A92="","",IF(D92&lt;0,"Dépassement",IF(E92&gt;=Paramètres!$B$5,"Seuil atteint","Disponible")))</f>
        <v/>
      </c>
    </row>
    <row r="93" ht="22" customHeight="1">
      <c r="A93" s="22" t="n"/>
      <c r="B93" s="41" t="n"/>
      <c r="C93" s="42">
        <f>IF(A93="","",SUMIFS('Engagements'!$L$2:$L$101,'Engagements'!$G$2:$G$101,A93))</f>
        <v/>
      </c>
      <c r="D93" s="42">
        <f>IF(A93="","",B93-C93)</f>
        <v/>
      </c>
      <c r="E93" s="33">
        <f>IFERROR(C93/B93,"")</f>
        <v/>
      </c>
      <c r="F93" s="32">
        <f>IF(A93="","",IF(D93&lt;0,"Dépassement",IF(E93&gt;=Paramètres!$B$5,"Seuil atteint","Disponible")))</f>
        <v/>
      </c>
    </row>
    <row r="94" ht="22" customHeight="1">
      <c r="A94" s="22" t="n"/>
      <c r="B94" s="41" t="n"/>
      <c r="C94" s="42">
        <f>IF(A94="","",SUMIFS('Engagements'!$L$2:$L$101,'Engagements'!$G$2:$G$101,A94))</f>
        <v/>
      </c>
      <c r="D94" s="42">
        <f>IF(A94="","",B94-C94)</f>
        <v/>
      </c>
      <c r="E94" s="33">
        <f>IFERROR(C94/B94,"")</f>
        <v/>
      </c>
      <c r="F94" s="32">
        <f>IF(A94="","",IF(D94&lt;0,"Dépassement",IF(E94&gt;=Paramètres!$B$5,"Seuil atteint","Disponible")))</f>
        <v/>
      </c>
    </row>
    <row r="95" ht="22" customHeight="1">
      <c r="A95" s="22" t="n"/>
      <c r="B95" s="41" t="n"/>
      <c r="C95" s="42">
        <f>IF(A95="","",SUMIFS('Engagements'!$L$2:$L$101,'Engagements'!$G$2:$G$101,A95))</f>
        <v/>
      </c>
      <c r="D95" s="42">
        <f>IF(A95="","",B95-C95)</f>
        <v/>
      </c>
      <c r="E95" s="33">
        <f>IFERROR(C95/B95,"")</f>
        <v/>
      </c>
      <c r="F95" s="32">
        <f>IF(A95="","",IF(D95&lt;0,"Dépassement",IF(E95&gt;=Paramètres!$B$5,"Seuil atteint","Disponible")))</f>
        <v/>
      </c>
    </row>
    <row r="96" ht="22" customHeight="1">
      <c r="A96" s="22" t="n"/>
      <c r="B96" s="41" t="n"/>
      <c r="C96" s="42">
        <f>IF(A96="","",SUMIFS('Engagements'!$L$2:$L$101,'Engagements'!$G$2:$G$101,A96))</f>
        <v/>
      </c>
      <c r="D96" s="42">
        <f>IF(A96="","",B96-C96)</f>
        <v/>
      </c>
      <c r="E96" s="33">
        <f>IFERROR(C96/B96,"")</f>
        <v/>
      </c>
      <c r="F96" s="32">
        <f>IF(A96="","",IF(D96&lt;0,"Dépassement",IF(E96&gt;=Paramètres!$B$5,"Seuil atteint","Disponible")))</f>
        <v/>
      </c>
    </row>
    <row r="97" ht="22" customHeight="1">
      <c r="A97" s="22" t="n"/>
      <c r="B97" s="41" t="n"/>
      <c r="C97" s="42">
        <f>IF(A97="","",SUMIFS('Engagements'!$L$2:$L$101,'Engagements'!$G$2:$G$101,A97))</f>
        <v/>
      </c>
      <c r="D97" s="42">
        <f>IF(A97="","",B97-C97)</f>
        <v/>
      </c>
      <c r="E97" s="33">
        <f>IFERROR(C97/B97,"")</f>
        <v/>
      </c>
      <c r="F97" s="32">
        <f>IF(A97="","",IF(D97&lt;0,"Dépassement",IF(E97&gt;=Paramètres!$B$5,"Seuil atteint","Disponible")))</f>
        <v/>
      </c>
    </row>
    <row r="98" ht="22" customHeight="1">
      <c r="A98" s="22" t="n"/>
      <c r="B98" s="41" t="n"/>
      <c r="C98" s="42">
        <f>IF(A98="","",SUMIFS('Engagements'!$L$2:$L$101,'Engagements'!$G$2:$G$101,A98))</f>
        <v/>
      </c>
      <c r="D98" s="42">
        <f>IF(A98="","",B98-C98)</f>
        <v/>
      </c>
      <c r="E98" s="33">
        <f>IFERROR(C98/B98,"")</f>
        <v/>
      </c>
      <c r="F98" s="32">
        <f>IF(A98="","",IF(D98&lt;0,"Dépassement",IF(E98&gt;=Paramètres!$B$5,"Seuil atteint","Disponible")))</f>
        <v/>
      </c>
    </row>
    <row r="99" ht="22" customHeight="1">
      <c r="A99" s="22" t="n"/>
      <c r="B99" s="41" t="n"/>
      <c r="C99" s="42">
        <f>IF(A99="","",SUMIFS('Engagements'!$L$2:$L$101,'Engagements'!$G$2:$G$101,A99))</f>
        <v/>
      </c>
      <c r="D99" s="42">
        <f>IF(A99="","",B99-C99)</f>
        <v/>
      </c>
      <c r="E99" s="33">
        <f>IFERROR(C99/B99,"")</f>
        <v/>
      </c>
      <c r="F99" s="32">
        <f>IF(A99="","",IF(D99&lt;0,"Dépassement",IF(E99&gt;=Paramètres!$B$5,"Seuil atteint","Disponible")))</f>
        <v/>
      </c>
    </row>
    <row r="100" ht="22" customHeight="1">
      <c r="A100" s="22" t="n"/>
      <c r="B100" s="41" t="n"/>
      <c r="C100" s="42">
        <f>IF(A100="","",SUMIFS('Engagements'!$L$2:$L$101,'Engagements'!$G$2:$G$101,A100))</f>
        <v/>
      </c>
      <c r="D100" s="42">
        <f>IF(A100="","",B100-C100)</f>
        <v/>
      </c>
      <c r="E100" s="33">
        <f>IFERROR(C100/B100,"")</f>
        <v/>
      </c>
      <c r="F100" s="32">
        <f>IF(A100="","",IF(D100&lt;0,"Dépassement",IF(E100&gt;=Paramètres!$B$5,"Seuil atteint","Disponible")))</f>
        <v/>
      </c>
    </row>
    <row r="101" ht="22" customHeight="1">
      <c r="A101" s="22" t="n"/>
      <c r="B101" s="41" t="n"/>
      <c r="C101" s="42">
        <f>IF(A101="","",SUMIFS('Engagements'!$L$2:$L$101,'Engagements'!$G$2:$G$101,A101))</f>
        <v/>
      </c>
      <c r="D101" s="42">
        <f>IF(A101="","",B101-C101)</f>
        <v/>
      </c>
      <c r="E101" s="33">
        <f>IFERROR(C101/B101,"")</f>
        <v/>
      </c>
      <c r="F101" s="32">
        <f>IF(A101="","",IF(D101&lt;0,"Dépassement",IF(E101&gt;=Paramètres!$B$5,"Seuil atteint","Disponible")))</f>
        <v/>
      </c>
    </row>
  </sheetData>
  <conditionalFormatting sqref="A2:A101">
    <cfRule type="expression" priority="1" dxfId="0">
      <formula>AND($A2&lt;&gt;"",COUNTIF($A$2:$A$101,$A2)&gt;1)</formula>
    </cfRule>
  </conditionalFormatting>
  <conditionalFormatting sqref="F2:F101">
    <cfRule type="expression" priority="2" dxfId="0">
      <formula>$F2="Dépassement"</formula>
    </cfRule>
    <cfRule type="expression" priority="3" dxfId="1">
      <formula>$F2="Seuil atteint"</formula>
    </cfRule>
    <cfRule type="expression" priority="4" dxfId="2">
      <formula>$F2="Disponible"</formula>
    </cfRule>
  </conditionalFormatting>
  <dataValidations count="2">
    <dataValidation sqref="A2:A101" showErrorMessage="1" showInputMessage="1" allowBlank="1" errorTitle="Lot non autorisé" error="Sélectionnez un lot dans la liste." type="list">
      <formula1>INDIRECT("Listes!$C$2:$C$9")</formula1>
    </dataValidation>
    <dataValidation sqref="B2:B101" showErrorMessage="1" showInputMessage="1" allowBlank="1" errorTitle="Enveloppe non valide" error="Saisissez une enveloppe positive ou nulle." type="decimal" operator="between">
      <formula1>0</formula1>
      <formula2>1000000000000000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C9CED2"/>
    <outlinePr summaryBelow="1" summaryRight="1"/>
    <pageSetUpPr/>
  </sheetPr>
  <dimension ref="A1:D9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34" customWidth="1" min="4" max="4"/>
  </cols>
  <sheetData>
    <row r="1" ht="28" customHeight="1">
      <c r="A1" s="21" t="inlineStr">
        <is>
          <t>Statuts</t>
        </is>
      </c>
      <c r="B1" s="21" t="inlineStr">
        <is>
          <t>Natures</t>
        </is>
      </c>
      <c r="C1" s="21" t="inlineStr">
        <is>
          <t>Lots</t>
        </is>
      </c>
      <c r="D1" s="21" t="inlineStr">
        <is>
          <t>Centres de coût</t>
        </is>
      </c>
    </row>
    <row r="2">
      <c r="A2" s="17" t="inlineStr">
        <is>
          <t>À valider</t>
        </is>
      </c>
      <c r="B2" s="17" t="inlineStr">
        <is>
          <t>Commande</t>
        </is>
      </c>
      <c r="C2" s="17" t="inlineStr">
        <is>
          <t>Terrassement</t>
        </is>
      </c>
      <c r="D2" s="17" t="inlineStr">
        <is>
          <t>CC-100 Préparation</t>
        </is>
      </c>
    </row>
    <row r="3">
      <c r="A3" s="19" t="inlineStr">
        <is>
          <t>Engagé</t>
        </is>
      </c>
      <c r="B3" s="19" t="inlineStr">
        <is>
          <t>Accord interne</t>
        </is>
      </c>
      <c r="C3" s="19" t="inlineStr">
        <is>
          <t>Gros œuvre</t>
        </is>
      </c>
      <c r="D3" s="19" t="inlineStr">
        <is>
          <t>CC-200 Structure</t>
        </is>
      </c>
    </row>
    <row r="4">
      <c r="A4" s="17" t="inlineStr">
        <is>
          <t>Soldé</t>
        </is>
      </c>
      <c r="B4" s="17" t="n"/>
      <c r="C4" s="17" t="inlineStr">
        <is>
          <t>Électricité</t>
        </is>
      </c>
      <c r="D4" s="17" t="inlineStr">
        <is>
          <t>CC-300 Corps techniques</t>
        </is>
      </c>
    </row>
    <row r="5">
      <c r="A5" s="19" t="inlineStr">
        <is>
          <t>Annulé</t>
        </is>
      </c>
      <c r="B5" s="19" t="n"/>
      <c r="C5" s="19" t="inlineStr">
        <is>
          <t>Plomberie</t>
        </is>
      </c>
      <c r="D5" s="19" t="inlineStr">
        <is>
          <t>CC-400 Second œuvre</t>
        </is>
      </c>
    </row>
    <row r="6">
      <c r="A6" s="17" t="n"/>
      <c r="B6" s="17" t="n"/>
      <c r="C6" s="17" t="inlineStr">
        <is>
          <t>Étanchéité</t>
        </is>
      </c>
      <c r="D6" s="17" t="inlineStr">
        <is>
          <t>CC-500 Aménagements extérieurs</t>
        </is>
      </c>
    </row>
    <row r="7">
      <c r="A7" s="19" t="n"/>
      <c r="B7" s="19" t="n"/>
      <c r="C7" s="19" t="inlineStr">
        <is>
          <t>Menuiseries</t>
        </is>
      </c>
      <c r="D7" s="19" t="n"/>
    </row>
    <row r="8">
      <c r="A8" s="17" t="n"/>
      <c r="B8" s="17" t="n"/>
      <c r="C8" s="17" t="inlineStr">
        <is>
          <t>Peinture</t>
        </is>
      </c>
      <c r="D8" s="17" t="n"/>
    </row>
    <row r="9">
      <c r="A9" s="19" t="n"/>
      <c r="B9" s="19" t="n"/>
      <c r="C9" s="19" t="inlineStr">
        <is>
          <t>VRD</t>
        </is>
      </c>
      <c r="D9" s="19" t="n"/>
    </row>
  </sheetData>
  <autoFilter ref="A1:D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Équipe fictive de démonstration</dc:creator>
  <dc:title xmlns:dc="http://purl.org/dc/elements/1.1/">Suivi des engagements chantier</dc:title>
  <dc:description xmlns:dc="http://purl.org/dc/elements/1.1/">Classeur de démonstration pour le suivi interne des engagements par lot.</dc:description>
  <dc:subject xmlns:dc="http://purl.org/dc/elements/1.1/">Pilotage interne des engagements financiers d’un chantier fictif</dc:subject>
  <dcterms:created xmlns:dcterms="http://purl.org/dc/terms/" xmlns:xsi="http://www.w3.org/2001/XMLSchema-instance" xsi:type="dcterms:W3CDTF">2026-09-07T17:39:59Z</dcterms:created>
  <dcterms:modified xmlns:dcterms="http://purl.org/dc/terms/" xmlns:xsi="http://www.w3.org/2001/XMLSchema-instance" xsi:type="dcterms:W3CDTF">2026-09-07T17:39:59Z</dcterms:modified>
</cp:coreProperties>
</file>