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thèse" sheetId="1" state="visible" r:id="rId1"/>
    <sheet xmlns:r="http://schemas.openxmlformats.org/officeDocument/2006/relationships" name="Suivi interventions" sheetId="2" state="visible" r:id="rId2"/>
    <sheet xmlns:r="http://schemas.openxmlformats.org/officeDocument/2006/relationships" name="Paramètres" sheetId="3" state="visible" r:id="rId3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132238"/>
      <sz val="10"/>
    </font>
    <font>
      <name val="Aptos"/>
      <color rgb="00132238"/>
      <sz val="10"/>
    </font>
    <font>
      <name val="Aptos"/>
      <b val="1"/>
      <color rgb="00FFFFFF"/>
      <sz val="10"/>
    </font>
    <font>
      <name val="Aptos"/>
      <i val="1"/>
      <color rgb="0059636E"/>
      <sz val="9"/>
    </font>
  </fonts>
  <fills count="8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F5F1E7"/>
      </patternFill>
    </fill>
    <fill>
      <patternFill patternType="solid">
        <fgColor rgb="00E7EAED"/>
      </patternFill>
    </fill>
    <fill>
      <patternFill patternType="solid">
        <fgColor rgb="00FFFFFF"/>
      </patternFill>
    </fill>
    <fill>
      <patternFill patternType="solid">
        <fgColor rgb="00A84F2A"/>
      </patternFill>
    </fill>
    <fill>
      <patternFill patternType="solid">
        <fgColor rgb="00FFF0AE"/>
      </patternFill>
    </fill>
  </fills>
  <borders count="6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  <border>
      <left/>
      <right/>
      <top style="thin">
        <color rgb="00C9CED2"/>
      </top>
      <bottom/>
      <diagonal/>
    </border>
    <border>
      <left/>
      <right style="thin">
        <color rgb="00C9CED2"/>
      </right>
      <top style="thin">
        <color rgb="00C9CED2"/>
      </top>
      <bottom/>
      <diagonal/>
    </border>
    <border>
      <left/>
      <right/>
      <top style="thin">
        <color rgb="00C9CED2"/>
      </top>
      <bottom style="thin">
        <color rgb="00C9CED2"/>
      </bottom>
      <diagonal/>
    </border>
    <border>
      <left/>
      <right style="thin">
        <color rgb="00C9CED2"/>
      </right>
      <top style="thin">
        <color rgb="00C9CED2"/>
      </top>
      <bottom style="thin">
        <color rgb="00C9CED2"/>
      </bottom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left" vertical="center"/>
    </xf>
    <xf numFmtId="9" fontId="2" fillId="4" borderId="1" applyAlignment="1" pivotButton="0" quotePrefix="0" xfId="0">
      <alignment horizontal="center" vertical="center"/>
    </xf>
    <xf numFmtId="164" fontId="2" fillId="3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left" vertical="top" wrapText="1"/>
    </xf>
    <xf numFmtId="0" fontId="5" fillId="7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left" vertical="center"/>
    </xf>
    <xf numFmtId="0" fontId="4" fillId="2" borderId="1" applyAlignment="1" pivotButton="0" quotePrefix="0" xfId="0">
      <alignment horizontal="center" vertical="center" wrapText="1"/>
    </xf>
    <xf numFmtId="0" fontId="3" fillId="7" borderId="1" applyAlignment="1" applyProtection="1" pivotButton="0" quotePrefix="0" xfId="0">
      <alignment horizontal="center" vertical="center"/>
      <protection locked="0" hidden="0"/>
    </xf>
    <xf numFmtId="0" fontId="3" fillId="7" borderId="1" applyAlignment="1" applyProtection="1" pivotButton="0" quotePrefix="0" xfId="0">
      <alignment horizontal="left" vertical="center"/>
      <protection locked="0" hidden="0"/>
    </xf>
    <xf numFmtId="164" fontId="3" fillId="7" borderId="1" applyAlignment="1" applyProtection="1" pivotButton="0" quotePrefix="0" xfId="0">
      <alignment horizontal="center" vertical="center"/>
      <protection locked="0" hidden="0"/>
    </xf>
    <xf numFmtId="0" fontId="3" fillId="7" borderId="1" applyAlignment="1" applyProtection="1" pivotButton="0" quotePrefix="0" xfId="0">
      <alignment horizontal="left" vertical="top" wrapText="1"/>
      <protection locked="0" hidden="0"/>
    </xf>
    <xf numFmtId="1" fontId="3" fillId="4" borderId="1" applyAlignment="1" pivotButton="0" quotePrefix="0" xfId="0">
      <alignment horizontal="center" vertical="center"/>
    </xf>
    <xf numFmtId="9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top" wrapText="1"/>
    </xf>
    <xf numFmtId="1" fontId="2" fillId="7" borderId="1" applyAlignment="1" applyProtection="1" pivotButton="0" quotePrefix="0" xfId="0">
      <alignment horizontal="center" vertical="center"/>
      <protection locked="0" hidden="0"/>
    </xf>
    <xf numFmtId="0" fontId="3" fillId="3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4" fontId="2" fillId="3" borderId="1" applyAlignment="1" pivotButton="0" quotePrefix="0" xfId="0">
      <alignment horizontal="center" vertical="center"/>
    </xf>
    <xf numFmtId="164" fontId="3" fillId="7" borderId="1" applyAlignment="1" applyProtection="1" pivotButton="0" quotePrefix="0" xfId="0">
      <alignment horizontal="center" vertical="center"/>
      <protection locked="0" hidden="0"/>
    </xf>
  </cellXfs>
  <cellStyles count="1">
    <cellStyle name="Normal" xfId="0" builtinId="0" hidden="0"/>
  </cellStyles>
  <dxfs count="4">
    <dxf>
      <font>
        <name val="Aptos"/>
        <b val="1"/>
        <color rgb="00FFFFFF"/>
        <sz val="10"/>
      </font>
      <fill>
        <patternFill patternType="solid">
          <fgColor rgb="002F6B4F"/>
        </patternFill>
      </fill>
    </dxf>
    <dxf>
      <font>
        <name val="Aptos"/>
        <b val="1"/>
        <color rgb="00FFFFFF"/>
        <sz val="10"/>
      </font>
      <fill>
        <patternFill patternType="solid">
          <fgColor rgb="00A84F2A"/>
        </patternFill>
      </fill>
    </dxf>
    <dxf>
      <font>
        <name val="Aptos"/>
        <b val="1"/>
        <color rgb="00FFFFFF"/>
        <sz val="10"/>
      </font>
      <fill>
        <patternFill patternType="solid">
          <fgColor rgb="009C1C1C"/>
        </patternFill>
      </fill>
    </dxf>
    <dxf>
      <font>
        <name val="Aptos"/>
        <b val="1"/>
        <color rgb="00132238"/>
        <sz val="10"/>
      </font>
      <fill>
        <patternFill patternType="solid">
          <fgColor rgb="00D9DD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blInterventions" displayName="tblInterventions" ref="A1:T101" headerRowCount="1">
  <autoFilter ref="A1:T101"/>
  <tableColumns count="20">
    <tableColumn id="1" name="Identifiant"/>
    <tableColumn id="2" name="Lot"/>
    <tableColumn id="3" name="Intervention"/>
    <tableColumn id="4" name="Zone"/>
    <tableColumn id="5" name="Date prévue"/>
    <tableColumn id="6" name="Équipe prévue"/>
    <tableColumn id="7" name="Priorité"/>
    <tableColumn id="8" name="Plans"/>
    <tableColumn id="9" name="Accès"/>
    <tableColumn id="10" name="Matériaux"/>
    <tableColumn id="11" name="Équipe"/>
    <tableColumn id="12" name="Zone disponible"/>
    <tableColumn id="13" name="Référence obstacle"/>
    <tableColumn id="14" name="Commentaire de préparation"/>
    <tableColumn id="15" name="Dernière vérification"/>
    <tableColumn id="16" name="Prérequis applicables"/>
    <tableColumn id="17" name="Prérequis validés"/>
    <tableColumn id="18" name="Taux de préparation"/>
    <tableColumn id="19" name="Décision"/>
    <tableColumn id="20" name="Alert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132238"/>
    <outlinePr summaryBelow="1" summaryRight="1"/>
    <pageSetUpPr/>
  </sheetPr>
  <dimension ref="A1:E18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18" customWidth="1" min="2" max="2"/>
    <col width="3" customWidth="1" min="3" max="3"/>
    <col width="37" customWidth="1" min="4" max="4"/>
    <col width="17" customWidth="1" min="5" max="5"/>
  </cols>
  <sheetData>
    <row r="1" ht="30" customHeight="1">
      <c r="A1" s="1" t="inlineStr">
        <is>
          <t>Synthèse des prérequis — chantier-école entièrement fictif</t>
        </is>
      </c>
      <c r="B1" s="25" t="n"/>
      <c r="C1" s="25" t="n"/>
      <c r="D1" s="25" t="n"/>
      <c r="E1" s="26" t="n"/>
    </row>
    <row r="2" ht="23" customHeight="1">
      <c r="A2" s="2" t="inlineStr">
        <is>
          <t>Interventions renseignées</t>
        </is>
      </c>
      <c r="B2" s="3">
        <f>COUNTA('Suivi interventions'!A2:A101)</f>
        <v/>
      </c>
      <c r="D2" s="4" t="inlineStr">
        <is>
          <t>Délai d’alerte paramétré (jours)</t>
        </is>
      </c>
      <c r="E2" s="3">
        <f>Paramètres!B2</f>
        <v/>
      </c>
    </row>
    <row r="3" ht="23" customHeight="1">
      <c r="A3" s="5" t="inlineStr">
        <is>
          <t>Décision « Feu vert »</t>
        </is>
      </c>
      <c r="B3" s="3">
        <f>COUNTIF('Suivi interventions'!S2:S101,"Feu vert")</f>
        <v/>
      </c>
      <c r="D3" s="6" t="inlineStr">
        <is>
          <t>Validité d’une vérification (jours)</t>
        </is>
      </c>
      <c r="E3" s="3">
        <f>Paramètres!B3</f>
        <v/>
      </c>
    </row>
    <row r="4" ht="23" customHeight="1">
      <c r="A4" s="2" t="inlineStr">
        <is>
          <t>Taux prêt</t>
        </is>
      </c>
      <c r="B4" s="7">
        <f>IFERROR(B3/B2,0)</f>
        <v/>
      </c>
      <c r="D4" s="4" t="inlineStr">
        <is>
          <t>Date de référence des exemples</t>
        </is>
      </c>
      <c r="E4" s="27" t="n">
        <v>46272</v>
      </c>
    </row>
    <row r="5" ht="23" customHeight="1">
      <c r="A5" s="5" t="inlineStr">
        <is>
          <t>Décision « À compléter »</t>
        </is>
      </c>
      <c r="B5" s="3">
        <f>COUNTIF('Suivi interventions'!S2:S101,"À compléter")</f>
        <v/>
      </c>
    </row>
    <row r="6" ht="23" customHeight="1">
      <c r="A6" s="2" t="inlineStr">
        <is>
          <t>Décision « À confirmer »</t>
        </is>
      </c>
      <c r="B6" s="3">
        <f>COUNTIF('Suivi interventions'!S2:S101,"À confirmer")</f>
        <v/>
      </c>
    </row>
    <row r="7" ht="23" customHeight="1">
      <c r="A7" s="5" t="inlineStr">
        <is>
          <t>Décision « Bloqué »</t>
        </is>
      </c>
      <c r="B7" s="3">
        <f>COUNTIF('Suivi interventions'!S2:S101,"Bloqué")</f>
        <v/>
      </c>
    </row>
    <row r="8" ht="23" customHeight="1">
      <c r="A8" s="2" t="inlineStr">
        <is>
          <t>Décision « À revérifier »</t>
        </is>
      </c>
      <c r="B8" s="3">
        <f>COUNTIF('Suivi interventions'!S2:S101,"À revérifier")</f>
        <v/>
      </c>
    </row>
    <row r="9" ht="23" customHeight="1">
      <c r="A9" s="5" t="inlineStr">
        <is>
          <t>Non prêtes dans le délai d’alerte</t>
        </is>
      </c>
      <c r="B9" s="3">
        <f>COUNTIFS('Suivi interventions'!$A$2:$A$101,"&lt;&gt;",'Suivi interventions'!$S$2:$S$101,"&lt;&gt;Feu vert",'Suivi interventions'!$E$2:$E$101,"&gt;="&amp;TODAY(),'Suivi interventions'!$E$2:$E$101,"&lt;="&amp;TODAY()+Paramètres!$B$2)</f>
        <v/>
      </c>
    </row>
    <row r="10" ht="23" customHeight="1">
      <c r="A10" s="2" t="inlineStr">
        <is>
          <t>Dates dépassées non prêtes</t>
        </is>
      </c>
      <c r="B10" s="3">
        <f>COUNTIFS('Suivi interventions'!$A$2:$A$101,"&lt;&gt;",'Suivi interventions'!$S$2:$S$101,"&lt;&gt;Feu vert",'Suivi interventions'!$E$2:$E$101,"&lt;"&amp;TODAY())</f>
        <v/>
      </c>
    </row>
    <row r="11" ht="23" customHeight="1">
      <c r="A11" s="5" t="inlineStr">
        <is>
          <t>Obstacles référencés</t>
        </is>
      </c>
      <c r="B11" s="3">
        <f>COUNTIF('Suivi interventions'!M2:M101,"&lt;&gt;")</f>
        <v/>
      </c>
    </row>
    <row r="12"/>
    <row r="13">
      <c r="A13" s="9" t="inlineStr">
        <is>
          <t>Aide à la décision</t>
        </is>
      </c>
      <c r="B13" s="9" t="n"/>
      <c r="C13" s="9" t="n"/>
      <c r="D13" s="9" t="n"/>
      <c r="E13" s="9" t="n"/>
    </row>
    <row r="14" ht="42" customHeight="1">
      <c r="A14" s="10" t="inlineStr">
        <is>
          <t>« Feu vert » signifie uniquement que les critères internes paramétrés sont renseignés et validés.</t>
        </is>
      </c>
      <c r="B14" s="10" t="n"/>
      <c r="C14" s="10" t="n"/>
      <c r="D14" s="10" t="n"/>
      <c r="E14" s="10" t="n"/>
    </row>
    <row r="15" ht="42" customHeight="1">
      <c r="A15" s="11" t="inlineStr">
        <is>
          <t>Ce résultat ne constitue ni une autorisation réglementaire, ni un contrôle de sécurité, ni un document officiel.</t>
        </is>
      </c>
      <c r="B15" s="11" t="n"/>
      <c r="C15" s="11" t="n"/>
      <c r="D15" s="11" t="n"/>
      <c r="E15" s="11" t="n"/>
    </row>
    <row r="16" ht="42" customHeight="1">
      <c r="A16" s="10" t="inlineStr">
        <is>
          <t>Un obstacle est seulement signalé par sa référence interne ; son historique et sa résolution restent suivis dans un registre distinct.</t>
        </is>
      </c>
      <c r="B16" s="10" t="n"/>
      <c r="C16" s="10" t="n"/>
      <c r="D16" s="10" t="n"/>
      <c r="E16" s="10" t="n"/>
    </row>
    <row r="17"/>
    <row r="18">
      <c r="A18" s="12" t="inlineStr">
        <is>
          <t>Cellules jaunes : saisies modifiables.</t>
        </is>
      </c>
      <c r="B18" s="13" t="inlineStr">
        <is>
          <t>Cellules grises : calculs à ne pas modifier.</t>
        </is>
      </c>
    </row>
  </sheetData>
  <mergeCells count="1">
    <mergeCell ref="A1:E1"/>
  </mergeCells>
  <conditionalFormatting sqref="B3">
    <cfRule type="expression" priority="1" dxfId="0" stopIfTrue="1">
      <formula>B3&gt;0</formula>
    </cfRule>
  </conditionalFormatting>
  <conditionalFormatting sqref="B4">
    <cfRule type="expression" priority="2" dxfId="0" stopIfTrue="1">
      <formula>AND(B2&gt;0,B4=1)</formula>
    </cfRule>
    <cfRule type="expression" priority="3" dxfId="1" stopIfTrue="1">
      <formula>AND(B2&gt;0,B4&lt;1)</formula>
    </cfRule>
  </conditionalFormatting>
  <conditionalFormatting sqref="B9:B10">
    <cfRule type="expression" priority="4" dxfId="2" stopIfTrue="1">
      <formula>B9&gt;0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A84F2A"/>
    <outlinePr summaryBelow="1" summaryRight="1"/>
    <pageSetUpPr/>
  </sheetPr>
  <dimension ref="A1:T101"/>
  <sheetViews>
    <sheetView showGridLines="0" zoomScale="7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29" customWidth="1" min="3" max="3"/>
    <col width="17" customWidth="1" min="4" max="4"/>
    <col width="14" customWidth="1" min="5" max="5"/>
    <col width="24" customWidth="1" min="6" max="6"/>
    <col width="12" customWidth="1" min="7" max="7"/>
    <col width="16" customWidth="1" min="8" max="8"/>
    <col width="16" customWidth="1" min="9" max="9"/>
    <col width="16" customWidth="1" min="10" max="10"/>
    <col width="16" customWidth="1" min="11" max="11"/>
    <col width="18" customWidth="1" min="12" max="12"/>
    <col width="22" customWidth="1" min="13" max="13"/>
    <col width="39" customWidth="1" min="14" max="14"/>
    <col width="19" customWidth="1" min="15" max="15"/>
    <col width="19" customWidth="1" min="16" max="16"/>
    <col width="18" customWidth="1" min="17" max="17"/>
    <col width="18" customWidth="1" min="18" max="18"/>
    <col width="17" customWidth="1" min="19" max="19"/>
    <col width="32" customWidth="1" min="20" max="20"/>
  </cols>
  <sheetData>
    <row r="1" ht="43" customHeight="1">
      <c r="A1" s="14" t="inlineStr">
        <is>
          <t>Identifiant</t>
        </is>
      </c>
      <c r="B1" s="14" t="inlineStr">
        <is>
          <t>Lot</t>
        </is>
      </c>
      <c r="C1" s="14" t="inlineStr">
        <is>
          <t>Intervention</t>
        </is>
      </c>
      <c r="D1" s="14" t="inlineStr">
        <is>
          <t>Zone</t>
        </is>
      </c>
      <c r="E1" s="14" t="inlineStr">
        <is>
          <t>Date prévue</t>
        </is>
      </c>
      <c r="F1" s="14" t="inlineStr">
        <is>
          <t>Équipe prévue</t>
        </is>
      </c>
      <c r="G1" s="14" t="inlineStr">
        <is>
          <t>Priorité</t>
        </is>
      </c>
      <c r="H1" s="14" t="inlineStr">
        <is>
          <t>Plans</t>
        </is>
      </c>
      <c r="I1" s="14" t="inlineStr">
        <is>
          <t>Accès</t>
        </is>
      </c>
      <c r="J1" s="14" t="inlineStr">
        <is>
          <t>Matériaux</t>
        </is>
      </c>
      <c r="K1" s="14" t="inlineStr">
        <is>
          <t>Équipe</t>
        </is>
      </c>
      <c r="L1" s="14" t="inlineStr">
        <is>
          <t>Zone disponible</t>
        </is>
      </c>
      <c r="M1" s="14" t="inlineStr">
        <is>
          <t>Référence obstacle</t>
        </is>
      </c>
      <c r="N1" s="14" t="inlineStr">
        <is>
          <t>Commentaire de préparation</t>
        </is>
      </c>
      <c r="O1" s="14" t="inlineStr">
        <is>
          <t>Dernière vérification</t>
        </is>
      </c>
      <c r="P1" s="14" t="inlineStr">
        <is>
          <t>Prérequis applicables</t>
        </is>
      </c>
      <c r="Q1" s="14" t="inlineStr">
        <is>
          <t>Prérequis validés</t>
        </is>
      </c>
      <c r="R1" s="14" t="inlineStr">
        <is>
          <t>Taux de préparation</t>
        </is>
      </c>
      <c r="S1" s="14" t="inlineStr">
        <is>
          <t>Décision</t>
        </is>
      </c>
      <c r="T1" s="14" t="inlineStr">
        <is>
          <t>Alerte</t>
        </is>
      </c>
    </row>
    <row r="2" ht="34" customHeight="1">
      <c r="A2" s="15" t="inlineStr">
        <is>
          <t>INT-001</t>
        </is>
      </c>
      <c r="B2" s="16" t="inlineStr">
        <is>
          <t>Gros œuvre</t>
        </is>
      </c>
      <c r="C2" s="16" t="inlineStr">
        <is>
          <t>Coulage voile témoin</t>
        </is>
      </c>
      <c r="D2" s="16" t="inlineStr">
        <is>
          <t>Zone A1</t>
        </is>
      </c>
      <c r="E2" s="28" t="n">
        <v>46274</v>
      </c>
      <c r="F2" s="16" t="inlineStr">
        <is>
          <t>Équipe maçonnerie A</t>
        </is>
      </c>
      <c r="G2" s="15" t="inlineStr">
        <is>
          <t>Haute</t>
        </is>
      </c>
      <c r="H2" s="15" t="inlineStr">
        <is>
          <t>Validé</t>
        </is>
      </c>
      <c r="I2" s="15" t="inlineStr">
        <is>
          <t>Validé</t>
        </is>
      </c>
      <c r="J2" s="15" t="inlineStr">
        <is>
          <t>Validé</t>
        </is>
      </c>
      <c r="K2" s="15" t="inlineStr">
        <is>
          <t>Validé</t>
        </is>
      </c>
      <c r="L2" s="15" t="inlineStr">
        <is>
          <t>Validé</t>
        </is>
      </c>
      <c r="M2" s="15" t="n"/>
      <c r="N2" s="18" t="inlineStr">
        <is>
          <t>Exemple fictif : préparation interne complète.</t>
        </is>
      </c>
      <c r="O2" s="28" t="n">
        <v>46271</v>
      </c>
      <c r="P2" s="19">
        <f>IF(A2="","",5-COUNTIF(H2:L2,"Non applicable"))</f>
        <v/>
      </c>
      <c r="Q2" s="19">
        <f>IF(A2="","",COUNTIF(H2:L2,"Validé"))</f>
        <v/>
      </c>
      <c r="R2" s="20">
        <f>IF(A2="","",IFERROR(Q2/P2,0))</f>
        <v/>
      </c>
      <c r="S2" s="21">
        <f>IF(A2="","",IF(OR(C2="",D2="",E2="",F2="",COUNTA(H2:L2)&lt;5),"À compléter",IF(P2=0,"À compléter",IF(COUNTIF(H2:L2,"Bloqué")&gt;0,"Bloqué",IF(COUNTIF(H2:L2,"À confirmer")&gt;0,"À confirmer",IF(OR(O2="",TODAY()-O2&gt;Paramètres!$B$3),"À revérifier","Feu vert"))))))</f>
        <v/>
      </c>
      <c r="T2" s="22">
        <f>IF(A2="","",IF(E2="","Date à renseigner",IF(AND(COUNTIF(H2:L2,"Bloqué")&gt;0,M2=""),"Référence obstacle manquante",IF(S2="Feu vert","Prêt",IF(E2&lt;TODAY(),"Date dépassée non prête",IF(E2-TODAY()&lt;=Paramètres!$B$2,"Échéance proche non prête",IF(S2="Bloqué","Blocage à traiter",IF(S2="À revérifier","Vérification à renouveler","À préparer"))))))))</f>
        <v/>
      </c>
    </row>
    <row r="3" ht="34" customHeight="1">
      <c r="A3" s="15" t="inlineStr">
        <is>
          <t>INT-002</t>
        </is>
      </c>
      <c r="B3" s="16" t="inlineStr">
        <is>
          <t>Électricité</t>
        </is>
      </c>
      <c r="C3" s="16" t="inlineStr">
        <is>
          <t>Pose chemins de câbles</t>
        </is>
      </c>
      <c r="D3" s="16" t="inlineStr">
        <is>
          <t>Niveau 1</t>
        </is>
      </c>
      <c r="E3" s="28" t="n">
        <v>46273</v>
      </c>
      <c r="F3" s="16" t="inlineStr">
        <is>
          <t>Équipe électricité A</t>
        </is>
      </c>
      <c r="G3" s="15" t="inlineStr">
        <is>
          <t>Haute</t>
        </is>
      </c>
      <c r="H3" s="15" t="inlineStr">
        <is>
          <t>Validé</t>
        </is>
      </c>
      <c r="I3" s="15" t="inlineStr">
        <is>
          <t>Validé</t>
        </is>
      </c>
      <c r="J3" s="15" t="inlineStr">
        <is>
          <t>Validé</t>
        </is>
      </c>
      <c r="K3" s="15" t="inlineStr">
        <is>
          <t>À confirmer</t>
        </is>
      </c>
      <c r="L3" s="15" t="inlineStr">
        <is>
          <t>Validé</t>
        </is>
      </c>
      <c r="M3" s="15" t="n"/>
      <c r="N3" s="18" t="inlineStr">
        <is>
          <t>Confirmation de disponibilité de l’équipe attendue.</t>
        </is>
      </c>
      <c r="O3" s="28" t="n">
        <v>46272</v>
      </c>
      <c r="P3" s="19">
        <f>IF(A3="","",5-COUNTIF(H3:L3,"Non applicable"))</f>
        <v/>
      </c>
      <c r="Q3" s="19">
        <f>IF(A3="","",COUNTIF(H3:L3,"Validé"))</f>
        <v/>
      </c>
      <c r="R3" s="20">
        <f>IF(A3="","",IFERROR(Q3/P3,0))</f>
        <v/>
      </c>
      <c r="S3" s="21">
        <f>IF(A3="","",IF(OR(C3="",D3="",E3="",F3="",COUNTA(H3:L3)&lt;5),"À compléter",IF(P3=0,"À compléter",IF(COUNTIF(H3:L3,"Bloqué")&gt;0,"Bloqué",IF(COUNTIF(H3:L3,"À confirmer")&gt;0,"À confirmer",IF(OR(O3="",TODAY()-O3&gt;Paramètres!$B$3),"À revérifier","Feu vert"))))))</f>
        <v/>
      </c>
      <c r="T3" s="22">
        <f>IF(A3="","",IF(E3="","Date à renseigner",IF(AND(COUNTIF(H3:L3,"Bloqué")&gt;0,M3=""),"Référence obstacle manquante",IF(S3="Feu vert","Prêt",IF(E3&lt;TODAY(),"Date dépassée non prête",IF(E3-TODAY()&lt;=Paramètres!$B$2,"Échéance proche non prête",IF(S3="Bloqué","Blocage à traiter",IF(S3="À revérifier","Vérification à renouveler","À préparer"))))))))</f>
        <v/>
      </c>
    </row>
    <row r="4" ht="34" customHeight="1">
      <c r="A4" s="15" t="inlineStr">
        <is>
          <t>INT-003</t>
        </is>
      </c>
      <c r="B4" s="16" t="inlineStr">
        <is>
          <t>CVC</t>
        </is>
      </c>
      <c r="C4" s="16" t="inlineStr">
        <is>
          <t>Pose gaine fictive</t>
        </is>
      </c>
      <c r="D4" s="16" t="inlineStr">
        <is>
          <t>Local T01</t>
        </is>
      </c>
      <c r="E4" s="28" t="n">
        <v>46275</v>
      </c>
      <c r="F4" s="16" t="inlineStr">
        <is>
          <t>Équipe ventilation A</t>
        </is>
      </c>
      <c r="G4" s="15" t="inlineStr">
        <is>
          <t>Haute</t>
        </is>
      </c>
      <c r="H4" s="15" t="inlineStr">
        <is>
          <t>Validé</t>
        </is>
      </c>
      <c r="I4" s="15" t="inlineStr">
        <is>
          <t>Bloqué</t>
        </is>
      </c>
      <c r="J4" s="15" t="inlineStr">
        <is>
          <t>Validé</t>
        </is>
      </c>
      <c r="K4" s="15" t="inlineStr">
        <is>
          <t>Validé</t>
        </is>
      </c>
      <c r="L4" s="15" t="inlineStr">
        <is>
          <t>Validé</t>
        </is>
      </c>
      <c r="M4" s="15" t="inlineStr">
        <is>
          <t>OBS-FICT-003</t>
        </is>
      </c>
      <c r="N4" s="18" t="inlineStr">
        <is>
          <t>Accès signalé bloqué dans le registre fictif distinct.</t>
        </is>
      </c>
      <c r="O4" s="28" t="n">
        <v>46272</v>
      </c>
      <c r="P4" s="19">
        <f>IF(A4="","",5-COUNTIF(H4:L4,"Non applicable"))</f>
        <v/>
      </c>
      <c r="Q4" s="19">
        <f>IF(A4="","",COUNTIF(H4:L4,"Validé"))</f>
        <v/>
      </c>
      <c r="R4" s="20">
        <f>IF(A4="","",IFERROR(Q4/P4,0))</f>
        <v/>
      </c>
      <c r="S4" s="21">
        <f>IF(A4="","",IF(OR(C4="",D4="",E4="",F4="",COUNTA(H4:L4)&lt;5),"À compléter",IF(P4=0,"À compléter",IF(COUNTIF(H4:L4,"Bloqué")&gt;0,"Bloqué",IF(COUNTIF(H4:L4,"À confirmer")&gt;0,"À confirmer",IF(OR(O4="",TODAY()-O4&gt;Paramètres!$B$3),"À revérifier","Feu vert"))))))</f>
        <v/>
      </c>
      <c r="T4" s="22">
        <f>IF(A4="","",IF(E4="","Date à renseigner",IF(AND(COUNTIF(H4:L4,"Bloqué")&gt;0,M4=""),"Référence obstacle manquante",IF(S4="Feu vert","Prêt",IF(E4&lt;TODAY(),"Date dépassée non prête",IF(E4-TODAY()&lt;=Paramètres!$B$2,"Échéance proche non prête",IF(S4="Bloqué","Blocage à traiter",IF(S4="À revérifier","Vérification à renouveler","À préparer"))))))))</f>
        <v/>
      </c>
    </row>
    <row r="5" ht="34" customHeight="1">
      <c r="A5" s="15" t="inlineStr">
        <is>
          <t>INT-004</t>
        </is>
      </c>
      <c r="B5" s="16" t="inlineStr">
        <is>
          <t>Menuiserie</t>
        </is>
      </c>
      <c r="C5" s="16" t="inlineStr">
        <is>
          <t>Pose blocs-portes</t>
        </is>
      </c>
      <c r="D5" s="16" t="inlineStr">
        <is>
          <t>Niveau 2</t>
        </is>
      </c>
      <c r="E5" s="28" t="n">
        <v>46280</v>
      </c>
      <c r="F5" s="16" t="inlineStr">
        <is>
          <t>Équipe menuiserie A</t>
        </is>
      </c>
      <c r="G5" s="15" t="inlineStr">
        <is>
          <t>Normale</t>
        </is>
      </c>
      <c r="H5" s="15" t="inlineStr">
        <is>
          <t>Validé</t>
        </is>
      </c>
      <c r="I5" s="15" t="inlineStr">
        <is>
          <t>Validé</t>
        </is>
      </c>
      <c r="J5" s="15" t="inlineStr">
        <is>
          <t>Non applicable</t>
        </is>
      </c>
      <c r="K5" s="15" t="inlineStr">
        <is>
          <t>Validé</t>
        </is>
      </c>
      <c r="L5" s="15" t="inlineStr">
        <is>
          <t>Validé</t>
        </is>
      </c>
      <c r="M5" s="15" t="n"/>
      <c r="N5" s="18" t="inlineStr">
        <is>
          <t>Matériaux hors périmètre pour cet exemple fictif.</t>
        </is>
      </c>
      <c r="O5" s="28" t="n">
        <v>46271</v>
      </c>
      <c r="P5" s="19">
        <f>IF(A5="","",5-COUNTIF(H5:L5,"Non applicable"))</f>
        <v/>
      </c>
      <c r="Q5" s="19">
        <f>IF(A5="","",COUNTIF(H5:L5,"Validé"))</f>
        <v/>
      </c>
      <c r="R5" s="20">
        <f>IF(A5="","",IFERROR(Q5/P5,0))</f>
        <v/>
      </c>
      <c r="S5" s="21">
        <f>IF(A5="","",IF(OR(C5="",D5="",E5="",F5="",COUNTA(H5:L5)&lt;5),"À compléter",IF(P5=0,"À compléter",IF(COUNTIF(H5:L5,"Bloqué")&gt;0,"Bloqué",IF(COUNTIF(H5:L5,"À confirmer")&gt;0,"À confirmer",IF(OR(O5="",TODAY()-O5&gt;Paramètres!$B$3),"À revérifier","Feu vert"))))))</f>
        <v/>
      </c>
      <c r="T5" s="22">
        <f>IF(A5="","",IF(E5="","Date à renseigner",IF(AND(COUNTIF(H5:L5,"Bloqué")&gt;0,M5=""),"Référence obstacle manquante",IF(S5="Feu vert","Prêt",IF(E5&lt;TODAY(),"Date dépassée non prête",IF(E5-TODAY()&lt;=Paramètres!$B$2,"Échéance proche non prête",IF(S5="Bloqué","Blocage à traiter",IF(S5="À revérifier","Vérification à renouveler","À préparer"))))))))</f>
        <v/>
      </c>
    </row>
    <row r="6" ht="34" customHeight="1">
      <c r="A6" s="15" t="inlineStr">
        <is>
          <t>INT-005</t>
        </is>
      </c>
      <c r="B6" s="16" t="inlineStr">
        <is>
          <t>Plomberie</t>
        </is>
      </c>
      <c r="C6" s="16" t="inlineStr">
        <is>
          <t>Essai réseau fictif</t>
        </is>
      </c>
      <c r="D6" s="16" t="inlineStr">
        <is>
          <t>Zone B2</t>
        </is>
      </c>
      <c r="E6" s="28" t="n">
        <v>46271</v>
      </c>
      <c r="F6" s="16" t="inlineStr">
        <is>
          <t>Équipe plomberie A</t>
        </is>
      </c>
      <c r="G6" s="15" t="inlineStr">
        <is>
          <t>Haute</t>
        </is>
      </c>
      <c r="H6" s="15" t="inlineStr">
        <is>
          <t>Validé</t>
        </is>
      </c>
      <c r="I6" s="15" t="inlineStr">
        <is>
          <t>Validé</t>
        </is>
      </c>
      <c r="J6" s="15" t="inlineStr">
        <is>
          <t>Validé</t>
        </is>
      </c>
      <c r="K6" s="15" t="inlineStr">
        <is>
          <t>Validé</t>
        </is>
      </c>
      <c r="L6" s="15" t="inlineStr">
        <is>
          <t>Validé</t>
        </is>
      </c>
      <c r="M6" s="15" t="n"/>
      <c r="N6" s="18" t="inlineStr">
        <is>
          <t>Vérification interne ancienne à renouveler.</t>
        </is>
      </c>
      <c r="O6" s="28" t="n">
        <v>46266</v>
      </c>
      <c r="P6" s="19">
        <f>IF(A6="","",5-COUNTIF(H6:L6,"Non applicable"))</f>
        <v/>
      </c>
      <c r="Q6" s="19">
        <f>IF(A6="","",COUNTIF(H6:L6,"Validé"))</f>
        <v/>
      </c>
      <c r="R6" s="20">
        <f>IF(A6="","",IFERROR(Q6/P6,0))</f>
        <v/>
      </c>
      <c r="S6" s="21">
        <f>IF(A6="","",IF(OR(C6="",D6="",E6="",F6="",COUNTA(H6:L6)&lt;5),"À compléter",IF(P6=0,"À compléter",IF(COUNTIF(H6:L6,"Bloqué")&gt;0,"Bloqué",IF(COUNTIF(H6:L6,"À confirmer")&gt;0,"À confirmer",IF(OR(O6="",TODAY()-O6&gt;Paramètres!$B$3),"À revérifier","Feu vert"))))))</f>
        <v/>
      </c>
      <c r="T6" s="22">
        <f>IF(A6="","",IF(E6="","Date à renseigner",IF(AND(COUNTIF(H6:L6,"Bloqué")&gt;0,M6=""),"Référence obstacle manquante",IF(S6="Feu vert","Prêt",IF(E6&lt;TODAY(),"Date dépassée non prête",IF(E6-TODAY()&lt;=Paramètres!$B$2,"Échéance proche non prête",IF(S6="Bloqué","Blocage à traiter",IF(S6="À revérifier","Vérification à renouveler","À préparer"))))))))</f>
        <v/>
      </c>
    </row>
    <row r="7" ht="34" customHeight="1">
      <c r="A7" s="15" t="inlineStr">
        <is>
          <t>INT-006</t>
        </is>
      </c>
      <c r="B7" s="16" t="inlineStr">
        <is>
          <t>Peinture</t>
        </is>
      </c>
      <c r="C7" s="16" t="inlineStr">
        <is>
          <t>Préparation supports</t>
        </is>
      </c>
      <c r="D7" s="16" t="inlineStr">
        <is>
          <t>Niveau 3</t>
        </is>
      </c>
      <c r="E7" s="28" t="n">
        <v>46285</v>
      </c>
      <c r="F7" s="16" t="inlineStr">
        <is>
          <t>Équipe finition A</t>
        </is>
      </c>
      <c r="G7" s="15" t="inlineStr">
        <is>
          <t>Normale</t>
        </is>
      </c>
      <c r="H7" s="15" t="n"/>
      <c r="I7" s="15" t="n"/>
      <c r="J7" s="15" t="n"/>
      <c r="K7" s="15" t="n"/>
      <c r="L7" s="15" t="n"/>
      <c r="M7" s="15" t="n"/>
      <c r="N7" s="18" t="inlineStr">
        <is>
          <t>Préparation à renseigner avec le responsable du lot.</t>
        </is>
      </c>
      <c r="O7" s="28" t="n"/>
      <c r="P7" s="19">
        <f>IF(A7="","",5-COUNTIF(H7:L7,"Non applicable"))</f>
        <v/>
      </c>
      <c r="Q7" s="19">
        <f>IF(A7="","",COUNTIF(H7:L7,"Validé"))</f>
        <v/>
      </c>
      <c r="R7" s="20">
        <f>IF(A7="","",IFERROR(Q7/P7,0))</f>
        <v/>
      </c>
      <c r="S7" s="21">
        <f>IF(A7="","",IF(OR(C7="",D7="",E7="",F7="",COUNTA(H7:L7)&lt;5),"À compléter",IF(P7=0,"À compléter",IF(COUNTIF(H7:L7,"Bloqué")&gt;0,"Bloqué",IF(COUNTIF(H7:L7,"À confirmer")&gt;0,"À confirmer",IF(OR(O7="",TODAY()-O7&gt;Paramètres!$B$3),"À revérifier","Feu vert"))))))</f>
        <v/>
      </c>
      <c r="T7" s="22">
        <f>IF(A7="","",IF(E7="","Date à renseigner",IF(AND(COUNTIF(H7:L7,"Bloqué")&gt;0,M7=""),"Référence obstacle manquante",IF(S7="Feu vert","Prêt",IF(E7&lt;TODAY(),"Date dépassée non prête",IF(E7-TODAY()&lt;=Paramètres!$B$2,"Échéance proche non prête",IF(S7="Bloqué","Blocage à traiter",IF(S7="À revérifier","Vérification à renouveler","À préparer"))))))))</f>
        <v/>
      </c>
    </row>
    <row r="8" ht="34" customHeight="1">
      <c r="A8" s="15" t="inlineStr">
        <is>
          <t>INT-007</t>
        </is>
      </c>
      <c r="B8" s="16" t="inlineStr">
        <is>
          <t>Étanchéité</t>
        </is>
      </c>
      <c r="C8" s="16" t="inlineStr">
        <is>
          <t>Relevés terrasse</t>
        </is>
      </c>
      <c r="D8" s="16" t="inlineStr">
        <is>
          <t>Terrasse T1</t>
        </is>
      </c>
      <c r="E8" s="28" t="n">
        <v>46277</v>
      </c>
      <c r="F8" s="16" t="inlineStr">
        <is>
          <t>Équipe étanchéité A</t>
        </is>
      </c>
      <c r="G8" s="15" t="inlineStr">
        <is>
          <t>Normale</t>
        </is>
      </c>
      <c r="H8" s="15" t="inlineStr">
        <is>
          <t>Validé</t>
        </is>
      </c>
      <c r="I8" s="15" t="inlineStr">
        <is>
          <t>Validé</t>
        </is>
      </c>
      <c r="J8" s="15" t="inlineStr">
        <is>
          <t>Validé</t>
        </is>
      </c>
      <c r="K8" s="15" t="inlineStr">
        <is>
          <t>Validé</t>
        </is>
      </c>
      <c r="L8" s="15" t="inlineStr">
        <is>
          <t>Validé</t>
        </is>
      </c>
      <c r="M8" s="15" t="n"/>
      <c r="N8" s="18" t="inlineStr">
        <is>
          <t>Nouvelle vérification interne à planifier.</t>
        </is>
      </c>
      <c r="O8" s="28" t="n"/>
      <c r="P8" s="19">
        <f>IF(A8="","",5-COUNTIF(H8:L8,"Non applicable"))</f>
        <v/>
      </c>
      <c r="Q8" s="19">
        <f>IF(A8="","",COUNTIF(H8:L8,"Validé"))</f>
        <v/>
      </c>
      <c r="R8" s="20">
        <f>IF(A8="","",IFERROR(Q8/P8,0))</f>
        <v/>
      </c>
      <c r="S8" s="21">
        <f>IF(A8="","",IF(OR(C8="",D8="",E8="",F8="",COUNTA(H8:L8)&lt;5),"À compléter",IF(P8=0,"À compléter",IF(COUNTIF(H8:L8,"Bloqué")&gt;0,"Bloqué",IF(COUNTIF(H8:L8,"À confirmer")&gt;0,"À confirmer",IF(OR(O8="",TODAY()-O8&gt;Paramètres!$B$3),"À revérifier","Feu vert"))))))</f>
        <v/>
      </c>
      <c r="T8" s="22">
        <f>IF(A8="","",IF(E8="","Date à renseigner",IF(AND(COUNTIF(H8:L8,"Bloqué")&gt;0,M8=""),"Référence obstacle manquante",IF(S8="Feu vert","Prêt",IF(E8&lt;TODAY(),"Date dépassée non prête",IF(E8-TODAY()&lt;=Paramètres!$B$2,"Échéance proche non prête",IF(S8="Bloqué","Blocage à traiter",IF(S8="À revérifier","Vérification à renouveler","À préparer"))))))))</f>
        <v/>
      </c>
    </row>
    <row r="9" ht="34" customHeight="1">
      <c r="A9" s="15" t="inlineStr">
        <is>
          <t>INT-008</t>
        </is>
      </c>
      <c r="B9" s="16" t="inlineStr">
        <is>
          <t>Voirie</t>
        </is>
      </c>
      <c r="C9" s="16" t="inlineStr">
        <is>
          <t>Pose bordures test</t>
        </is>
      </c>
      <c r="D9" s="16" t="inlineStr">
        <is>
          <t>Accès nord</t>
        </is>
      </c>
      <c r="E9" s="28" t="n">
        <v>46272</v>
      </c>
      <c r="F9" s="16" t="inlineStr">
        <is>
          <t>Équipe VRD A</t>
        </is>
      </c>
      <c r="G9" s="15" t="inlineStr">
        <is>
          <t>Normale</t>
        </is>
      </c>
      <c r="H9" s="15" t="inlineStr">
        <is>
          <t>Non applicable</t>
        </is>
      </c>
      <c r="I9" s="15" t="inlineStr">
        <is>
          <t>Validé</t>
        </is>
      </c>
      <c r="J9" s="15" t="inlineStr">
        <is>
          <t>Validé</t>
        </is>
      </c>
      <c r="K9" s="15" t="inlineStr">
        <is>
          <t>Validé</t>
        </is>
      </c>
      <c r="L9" s="15" t="inlineStr">
        <is>
          <t>Validé</t>
        </is>
      </c>
      <c r="M9" s="15" t="n"/>
      <c r="N9" s="18" t="inlineStr">
        <is>
          <t>Plans non requis pour cet exemple fictif.</t>
        </is>
      </c>
      <c r="O9" s="28" t="n">
        <v>46272</v>
      </c>
      <c r="P9" s="19">
        <f>IF(A9="","",5-COUNTIF(H9:L9,"Non applicable"))</f>
        <v/>
      </c>
      <c r="Q9" s="19">
        <f>IF(A9="","",COUNTIF(H9:L9,"Validé"))</f>
        <v/>
      </c>
      <c r="R9" s="20">
        <f>IF(A9="","",IFERROR(Q9/P9,0))</f>
        <v/>
      </c>
      <c r="S9" s="21">
        <f>IF(A9="","",IF(OR(C9="",D9="",E9="",F9="",COUNTA(H9:L9)&lt;5),"À compléter",IF(P9=0,"À compléter",IF(COUNTIF(H9:L9,"Bloqué")&gt;0,"Bloqué",IF(COUNTIF(H9:L9,"À confirmer")&gt;0,"À confirmer",IF(OR(O9="",TODAY()-O9&gt;Paramètres!$B$3),"À revérifier","Feu vert"))))))</f>
        <v/>
      </c>
      <c r="T9" s="22">
        <f>IF(A9="","",IF(E9="","Date à renseigner",IF(AND(COUNTIF(H9:L9,"Bloqué")&gt;0,M9=""),"Référence obstacle manquante",IF(S9="Feu vert","Prêt",IF(E9&lt;TODAY(),"Date dépassée non prête",IF(E9-TODAY()&lt;=Paramètres!$B$2,"Échéance proche non prête",IF(S9="Bloqué","Blocage à traiter",IF(S9="À revérifier","Vérification à renouveler","À préparer"))))))))</f>
        <v/>
      </c>
    </row>
    <row r="10" ht="34" customHeight="1">
      <c r="A10" s="15" t="inlineStr">
        <is>
          <t>INT-009</t>
        </is>
      </c>
      <c r="B10" s="16" t="inlineStr">
        <is>
          <t>Façade</t>
        </is>
      </c>
      <c r="C10" s="16" t="inlineStr">
        <is>
          <t>Installation prototype</t>
        </is>
      </c>
      <c r="D10" s="16" t="inlineStr">
        <is>
          <t>Façade ouest</t>
        </is>
      </c>
      <c r="E10" s="28" t="n">
        <v>46283</v>
      </c>
      <c r="F10" s="16" t="inlineStr">
        <is>
          <t>Équipe façade A</t>
        </is>
      </c>
      <c r="G10" s="15" t="inlineStr">
        <is>
          <t>Basse</t>
        </is>
      </c>
      <c r="H10" s="15" t="inlineStr">
        <is>
          <t>Non applicable</t>
        </is>
      </c>
      <c r="I10" s="15" t="inlineStr">
        <is>
          <t>Non applicable</t>
        </is>
      </c>
      <c r="J10" s="15" t="inlineStr">
        <is>
          <t>Non applicable</t>
        </is>
      </c>
      <c r="K10" s="15" t="inlineStr">
        <is>
          <t>Non applicable</t>
        </is>
      </c>
      <c r="L10" s="15" t="inlineStr">
        <is>
          <t>Non applicable</t>
        </is>
      </c>
      <c r="M10" s="15" t="n"/>
      <c r="N10" s="18" t="inlineStr">
        <is>
          <t>Tous les critères sont déclarés non applicables.</t>
        </is>
      </c>
      <c r="O10" s="28" t="n">
        <v>46272</v>
      </c>
      <c r="P10" s="19">
        <f>IF(A10="","",5-COUNTIF(H10:L10,"Non applicable"))</f>
        <v/>
      </c>
      <c r="Q10" s="19">
        <f>IF(A10="","",COUNTIF(H10:L10,"Validé"))</f>
        <v/>
      </c>
      <c r="R10" s="20">
        <f>IF(A10="","",IFERROR(Q10/P10,0))</f>
        <v/>
      </c>
      <c r="S10" s="21">
        <f>IF(A10="","",IF(OR(C10="",D10="",E10="",F10="",COUNTA(H10:L10)&lt;5),"À compléter",IF(P10=0,"À compléter",IF(COUNTIF(H10:L10,"Bloqué")&gt;0,"Bloqué",IF(COUNTIF(H10:L10,"À confirmer")&gt;0,"À confirmer",IF(OR(O10="",TODAY()-O10&gt;Paramètres!$B$3),"À revérifier","Feu vert"))))))</f>
        <v/>
      </c>
      <c r="T10" s="22">
        <f>IF(A10="","",IF(E10="","Date à renseigner",IF(AND(COUNTIF(H10:L10,"Bloqué")&gt;0,M10=""),"Référence obstacle manquante",IF(S10="Feu vert","Prêt",IF(E10&lt;TODAY(),"Date dépassée non prête",IF(E10-TODAY()&lt;=Paramètres!$B$2,"Échéance proche non prête",IF(S10="Bloqué","Blocage à traiter",IF(S10="À revérifier","Vérification à renouveler","À préparer"))))))))</f>
        <v/>
      </c>
    </row>
    <row r="11" ht="34" customHeight="1">
      <c r="A11" s="15" t="inlineStr">
        <is>
          <t>INT-010</t>
        </is>
      </c>
      <c r="B11" s="16" t="inlineStr">
        <is>
          <t>Cloisons</t>
        </is>
      </c>
      <c r="C11" s="16" t="inlineStr">
        <is>
          <t>Fermeture cloison test</t>
        </is>
      </c>
      <c r="D11" s="16" t="inlineStr">
        <is>
          <t>Niveau 1</t>
        </is>
      </c>
      <c r="E11" s="28" t="n">
        <v>46276</v>
      </c>
      <c r="F11" s="16" t="inlineStr">
        <is>
          <t>Équipe plaquiste A</t>
        </is>
      </c>
      <c r="G11" s="15" t="inlineStr">
        <is>
          <t>Haute</t>
        </is>
      </c>
      <c r="H11" s="15" t="inlineStr">
        <is>
          <t>Validé</t>
        </is>
      </c>
      <c r="I11" s="15" t="inlineStr">
        <is>
          <t>Validé</t>
        </is>
      </c>
      <c r="J11" s="15" t="inlineStr">
        <is>
          <t>Bloqué</t>
        </is>
      </c>
      <c r="K11" s="15" t="inlineStr">
        <is>
          <t>À confirmer</t>
        </is>
      </c>
      <c r="L11" s="15" t="inlineStr">
        <is>
          <t>Validé</t>
        </is>
      </c>
      <c r="M11" s="15" t="inlineStr">
        <is>
          <t>OBS-FICT-010</t>
        </is>
      </c>
      <c r="N11" s="18" t="inlineStr">
        <is>
          <t>Blocage matériaux consigné sous référence interne fictive.</t>
        </is>
      </c>
      <c r="O11" s="28" t="n">
        <v>46272</v>
      </c>
      <c r="P11" s="19">
        <f>IF(A11="","",5-COUNTIF(H11:L11,"Non applicable"))</f>
        <v/>
      </c>
      <c r="Q11" s="19">
        <f>IF(A11="","",COUNTIF(H11:L11,"Validé"))</f>
        <v/>
      </c>
      <c r="R11" s="20">
        <f>IF(A11="","",IFERROR(Q11/P11,0))</f>
        <v/>
      </c>
      <c r="S11" s="21">
        <f>IF(A11="","",IF(OR(C11="",D11="",E11="",F11="",COUNTA(H11:L11)&lt;5),"À compléter",IF(P11=0,"À compléter",IF(COUNTIF(H11:L11,"Bloqué")&gt;0,"Bloqué",IF(COUNTIF(H11:L11,"À confirmer")&gt;0,"À confirmer",IF(OR(O11="",TODAY()-O11&gt;Paramètres!$B$3),"À revérifier","Feu vert"))))))</f>
        <v/>
      </c>
      <c r="T11" s="22">
        <f>IF(A11="","",IF(E11="","Date à renseigner",IF(AND(COUNTIF(H11:L11,"Bloqué")&gt;0,M11=""),"Référence obstacle manquante",IF(S11="Feu vert","Prêt",IF(E11&lt;TODAY(),"Date dépassée non prête",IF(E11-TODAY()&lt;=Paramètres!$B$2,"Échéance proche non prête",IF(S11="Bloqué","Blocage à traiter",IF(S11="À revérifier","Vérification à renouveler","À préparer"))))))))</f>
        <v/>
      </c>
    </row>
    <row r="12" ht="22" customHeight="1">
      <c r="A12" s="15" t="n"/>
      <c r="B12" s="16" t="n"/>
      <c r="C12" s="16" t="n"/>
      <c r="D12" s="16" t="n"/>
      <c r="E12" s="28" t="n"/>
      <c r="F12" s="16" t="n"/>
      <c r="G12" s="15" t="n"/>
      <c r="H12" s="15" t="n"/>
      <c r="I12" s="15" t="n"/>
      <c r="J12" s="15" t="n"/>
      <c r="K12" s="15" t="n"/>
      <c r="L12" s="15" t="n"/>
      <c r="M12" s="15" t="n"/>
      <c r="N12" s="18" t="n"/>
      <c r="O12" s="28" t="n"/>
      <c r="P12" s="19">
        <f>IF(A12="","",5-COUNTIF(H12:L12,"Non applicable"))</f>
        <v/>
      </c>
      <c r="Q12" s="19">
        <f>IF(A12="","",COUNTIF(H12:L12,"Validé"))</f>
        <v/>
      </c>
      <c r="R12" s="20">
        <f>IF(A12="","",IFERROR(Q12/P12,0))</f>
        <v/>
      </c>
      <c r="S12" s="21">
        <f>IF(A12="","",IF(OR(C12="",D12="",E12="",F12="",COUNTA(H12:L12)&lt;5),"À compléter",IF(P12=0,"À compléter",IF(COUNTIF(H12:L12,"Bloqué")&gt;0,"Bloqué",IF(COUNTIF(H12:L12,"À confirmer")&gt;0,"À confirmer",IF(OR(O12="",TODAY()-O12&gt;Paramètres!$B$3),"À revérifier","Feu vert"))))))</f>
        <v/>
      </c>
      <c r="T12" s="22">
        <f>IF(A12="","",IF(E12="","Date à renseigner",IF(AND(COUNTIF(H12:L12,"Bloqué")&gt;0,M12=""),"Référence obstacle manquante",IF(S12="Feu vert","Prêt",IF(E12&lt;TODAY(),"Date dépassée non prête",IF(E12-TODAY()&lt;=Paramètres!$B$2,"Échéance proche non prête",IF(S12="Bloqué","Blocage à traiter",IF(S12="À revérifier","Vérification à renouveler","À préparer"))))))))</f>
        <v/>
      </c>
    </row>
    <row r="13" ht="22" customHeight="1">
      <c r="A13" s="15" t="n"/>
      <c r="B13" s="16" t="n"/>
      <c r="C13" s="16" t="n"/>
      <c r="D13" s="16" t="n"/>
      <c r="E13" s="28" t="n"/>
      <c r="F13" s="16" t="n"/>
      <c r="G13" s="15" t="n"/>
      <c r="H13" s="15" t="n"/>
      <c r="I13" s="15" t="n"/>
      <c r="J13" s="15" t="n"/>
      <c r="K13" s="15" t="n"/>
      <c r="L13" s="15" t="n"/>
      <c r="M13" s="15" t="n"/>
      <c r="N13" s="18" t="n"/>
      <c r="O13" s="28" t="n"/>
      <c r="P13" s="19">
        <f>IF(A13="","",5-COUNTIF(H13:L13,"Non applicable"))</f>
        <v/>
      </c>
      <c r="Q13" s="19">
        <f>IF(A13="","",COUNTIF(H13:L13,"Validé"))</f>
        <v/>
      </c>
      <c r="R13" s="20">
        <f>IF(A13="","",IFERROR(Q13/P13,0))</f>
        <v/>
      </c>
      <c r="S13" s="21">
        <f>IF(A13="","",IF(OR(C13="",D13="",E13="",F13="",COUNTA(H13:L13)&lt;5),"À compléter",IF(P13=0,"À compléter",IF(COUNTIF(H13:L13,"Bloqué")&gt;0,"Bloqué",IF(COUNTIF(H13:L13,"À confirmer")&gt;0,"À confirmer",IF(OR(O13="",TODAY()-O13&gt;Paramètres!$B$3),"À revérifier","Feu vert"))))))</f>
        <v/>
      </c>
      <c r="T13" s="22">
        <f>IF(A13="","",IF(E13="","Date à renseigner",IF(AND(COUNTIF(H13:L13,"Bloqué")&gt;0,M13=""),"Référence obstacle manquante",IF(S13="Feu vert","Prêt",IF(E13&lt;TODAY(),"Date dépassée non prête",IF(E13-TODAY()&lt;=Paramètres!$B$2,"Échéance proche non prête",IF(S13="Bloqué","Blocage à traiter",IF(S13="À revérifier","Vérification à renouveler","À préparer"))))))))</f>
        <v/>
      </c>
    </row>
    <row r="14" ht="22" customHeight="1">
      <c r="A14" s="15" t="n"/>
      <c r="B14" s="16" t="n"/>
      <c r="C14" s="16" t="n"/>
      <c r="D14" s="16" t="n"/>
      <c r="E14" s="28" t="n"/>
      <c r="F14" s="16" t="n"/>
      <c r="G14" s="15" t="n"/>
      <c r="H14" s="15" t="n"/>
      <c r="I14" s="15" t="n"/>
      <c r="J14" s="15" t="n"/>
      <c r="K14" s="15" t="n"/>
      <c r="L14" s="15" t="n"/>
      <c r="M14" s="15" t="n"/>
      <c r="N14" s="18" t="n"/>
      <c r="O14" s="28" t="n"/>
      <c r="P14" s="19">
        <f>IF(A14="","",5-COUNTIF(H14:L14,"Non applicable"))</f>
        <v/>
      </c>
      <c r="Q14" s="19">
        <f>IF(A14="","",COUNTIF(H14:L14,"Validé"))</f>
        <v/>
      </c>
      <c r="R14" s="20">
        <f>IF(A14="","",IFERROR(Q14/P14,0))</f>
        <v/>
      </c>
      <c r="S14" s="21">
        <f>IF(A14="","",IF(OR(C14="",D14="",E14="",F14="",COUNTA(H14:L14)&lt;5),"À compléter",IF(P14=0,"À compléter",IF(COUNTIF(H14:L14,"Bloqué")&gt;0,"Bloqué",IF(COUNTIF(H14:L14,"À confirmer")&gt;0,"À confirmer",IF(OR(O14="",TODAY()-O14&gt;Paramètres!$B$3),"À revérifier","Feu vert"))))))</f>
        <v/>
      </c>
      <c r="T14" s="22">
        <f>IF(A14="","",IF(E14="","Date à renseigner",IF(AND(COUNTIF(H14:L14,"Bloqué")&gt;0,M14=""),"Référence obstacle manquante",IF(S14="Feu vert","Prêt",IF(E14&lt;TODAY(),"Date dépassée non prête",IF(E14-TODAY()&lt;=Paramètres!$B$2,"Échéance proche non prête",IF(S14="Bloqué","Blocage à traiter",IF(S14="À revérifier","Vérification à renouveler","À préparer"))))))))</f>
        <v/>
      </c>
    </row>
    <row r="15" ht="22" customHeight="1">
      <c r="A15" s="15" t="n"/>
      <c r="B15" s="16" t="n"/>
      <c r="C15" s="16" t="n"/>
      <c r="D15" s="16" t="n"/>
      <c r="E15" s="28" t="n"/>
      <c r="F15" s="16" t="n"/>
      <c r="G15" s="15" t="n"/>
      <c r="H15" s="15" t="n"/>
      <c r="I15" s="15" t="n"/>
      <c r="J15" s="15" t="n"/>
      <c r="K15" s="15" t="n"/>
      <c r="L15" s="15" t="n"/>
      <c r="M15" s="15" t="n"/>
      <c r="N15" s="18" t="n"/>
      <c r="O15" s="28" t="n"/>
      <c r="P15" s="19">
        <f>IF(A15="","",5-COUNTIF(H15:L15,"Non applicable"))</f>
        <v/>
      </c>
      <c r="Q15" s="19">
        <f>IF(A15="","",COUNTIF(H15:L15,"Validé"))</f>
        <v/>
      </c>
      <c r="R15" s="20">
        <f>IF(A15="","",IFERROR(Q15/P15,0))</f>
        <v/>
      </c>
      <c r="S15" s="21">
        <f>IF(A15="","",IF(OR(C15="",D15="",E15="",F15="",COUNTA(H15:L15)&lt;5),"À compléter",IF(P15=0,"À compléter",IF(COUNTIF(H15:L15,"Bloqué")&gt;0,"Bloqué",IF(COUNTIF(H15:L15,"À confirmer")&gt;0,"À confirmer",IF(OR(O15="",TODAY()-O15&gt;Paramètres!$B$3),"À revérifier","Feu vert"))))))</f>
        <v/>
      </c>
      <c r="T15" s="22">
        <f>IF(A15="","",IF(E15="","Date à renseigner",IF(AND(COUNTIF(H15:L15,"Bloqué")&gt;0,M15=""),"Référence obstacle manquante",IF(S15="Feu vert","Prêt",IF(E15&lt;TODAY(),"Date dépassée non prête",IF(E15-TODAY()&lt;=Paramètres!$B$2,"Échéance proche non prête",IF(S15="Bloqué","Blocage à traiter",IF(S15="À revérifier","Vérification à renouveler","À préparer"))))))))</f>
        <v/>
      </c>
    </row>
    <row r="16" ht="22" customHeight="1">
      <c r="A16" s="15" t="n"/>
      <c r="B16" s="16" t="n"/>
      <c r="C16" s="16" t="n"/>
      <c r="D16" s="16" t="n"/>
      <c r="E16" s="28" t="n"/>
      <c r="F16" s="16" t="n"/>
      <c r="G16" s="15" t="n"/>
      <c r="H16" s="15" t="n"/>
      <c r="I16" s="15" t="n"/>
      <c r="J16" s="15" t="n"/>
      <c r="K16" s="15" t="n"/>
      <c r="L16" s="15" t="n"/>
      <c r="M16" s="15" t="n"/>
      <c r="N16" s="18" t="n"/>
      <c r="O16" s="28" t="n"/>
      <c r="P16" s="19">
        <f>IF(A16="","",5-COUNTIF(H16:L16,"Non applicable"))</f>
        <v/>
      </c>
      <c r="Q16" s="19">
        <f>IF(A16="","",COUNTIF(H16:L16,"Validé"))</f>
        <v/>
      </c>
      <c r="R16" s="20">
        <f>IF(A16="","",IFERROR(Q16/P16,0))</f>
        <v/>
      </c>
      <c r="S16" s="21">
        <f>IF(A16="","",IF(OR(C16="",D16="",E16="",F16="",COUNTA(H16:L16)&lt;5),"À compléter",IF(P16=0,"À compléter",IF(COUNTIF(H16:L16,"Bloqué")&gt;0,"Bloqué",IF(COUNTIF(H16:L16,"À confirmer")&gt;0,"À confirmer",IF(OR(O16="",TODAY()-O16&gt;Paramètres!$B$3),"À revérifier","Feu vert"))))))</f>
        <v/>
      </c>
      <c r="T16" s="22">
        <f>IF(A16="","",IF(E16="","Date à renseigner",IF(AND(COUNTIF(H16:L16,"Bloqué")&gt;0,M16=""),"Référence obstacle manquante",IF(S16="Feu vert","Prêt",IF(E16&lt;TODAY(),"Date dépassée non prête",IF(E16-TODAY()&lt;=Paramètres!$B$2,"Échéance proche non prête",IF(S16="Bloqué","Blocage à traiter",IF(S16="À revérifier","Vérification à renouveler","À préparer"))))))))</f>
        <v/>
      </c>
    </row>
    <row r="17" ht="22" customHeight="1">
      <c r="A17" s="15" t="n"/>
      <c r="B17" s="16" t="n"/>
      <c r="C17" s="16" t="n"/>
      <c r="D17" s="16" t="n"/>
      <c r="E17" s="28" t="n"/>
      <c r="F17" s="16" t="n"/>
      <c r="G17" s="15" t="n"/>
      <c r="H17" s="15" t="n"/>
      <c r="I17" s="15" t="n"/>
      <c r="J17" s="15" t="n"/>
      <c r="K17" s="15" t="n"/>
      <c r="L17" s="15" t="n"/>
      <c r="M17" s="15" t="n"/>
      <c r="N17" s="18" t="n"/>
      <c r="O17" s="28" t="n"/>
      <c r="P17" s="19">
        <f>IF(A17="","",5-COUNTIF(H17:L17,"Non applicable"))</f>
        <v/>
      </c>
      <c r="Q17" s="19">
        <f>IF(A17="","",COUNTIF(H17:L17,"Validé"))</f>
        <v/>
      </c>
      <c r="R17" s="20">
        <f>IF(A17="","",IFERROR(Q17/P17,0))</f>
        <v/>
      </c>
      <c r="S17" s="21">
        <f>IF(A17="","",IF(OR(C17="",D17="",E17="",F17="",COUNTA(H17:L17)&lt;5),"À compléter",IF(P17=0,"À compléter",IF(COUNTIF(H17:L17,"Bloqué")&gt;0,"Bloqué",IF(COUNTIF(H17:L17,"À confirmer")&gt;0,"À confirmer",IF(OR(O17="",TODAY()-O17&gt;Paramètres!$B$3),"À revérifier","Feu vert"))))))</f>
        <v/>
      </c>
      <c r="T17" s="22">
        <f>IF(A17="","",IF(E17="","Date à renseigner",IF(AND(COUNTIF(H17:L17,"Bloqué")&gt;0,M17=""),"Référence obstacle manquante",IF(S17="Feu vert","Prêt",IF(E17&lt;TODAY(),"Date dépassée non prête",IF(E17-TODAY()&lt;=Paramètres!$B$2,"Échéance proche non prête",IF(S17="Bloqué","Blocage à traiter",IF(S17="À revérifier","Vérification à renouveler","À préparer"))))))))</f>
        <v/>
      </c>
    </row>
    <row r="18" ht="22" customHeight="1">
      <c r="A18" s="15" t="n"/>
      <c r="B18" s="16" t="n"/>
      <c r="C18" s="16" t="n"/>
      <c r="D18" s="16" t="n"/>
      <c r="E18" s="28" t="n"/>
      <c r="F18" s="16" t="n"/>
      <c r="G18" s="15" t="n"/>
      <c r="H18" s="15" t="n"/>
      <c r="I18" s="15" t="n"/>
      <c r="J18" s="15" t="n"/>
      <c r="K18" s="15" t="n"/>
      <c r="L18" s="15" t="n"/>
      <c r="M18" s="15" t="n"/>
      <c r="N18" s="18" t="n"/>
      <c r="O18" s="28" t="n"/>
      <c r="P18" s="19">
        <f>IF(A18="","",5-COUNTIF(H18:L18,"Non applicable"))</f>
        <v/>
      </c>
      <c r="Q18" s="19">
        <f>IF(A18="","",COUNTIF(H18:L18,"Validé"))</f>
        <v/>
      </c>
      <c r="R18" s="20">
        <f>IF(A18="","",IFERROR(Q18/P18,0))</f>
        <v/>
      </c>
      <c r="S18" s="21">
        <f>IF(A18="","",IF(OR(C18="",D18="",E18="",F18="",COUNTA(H18:L18)&lt;5),"À compléter",IF(P18=0,"À compléter",IF(COUNTIF(H18:L18,"Bloqué")&gt;0,"Bloqué",IF(COUNTIF(H18:L18,"À confirmer")&gt;0,"À confirmer",IF(OR(O18="",TODAY()-O18&gt;Paramètres!$B$3),"À revérifier","Feu vert"))))))</f>
        <v/>
      </c>
      <c r="T18" s="22">
        <f>IF(A18="","",IF(E18="","Date à renseigner",IF(AND(COUNTIF(H18:L18,"Bloqué")&gt;0,M18=""),"Référence obstacle manquante",IF(S18="Feu vert","Prêt",IF(E18&lt;TODAY(),"Date dépassée non prête",IF(E18-TODAY()&lt;=Paramètres!$B$2,"Échéance proche non prête",IF(S18="Bloqué","Blocage à traiter",IF(S18="À revérifier","Vérification à renouveler","À préparer"))))))))</f>
        <v/>
      </c>
    </row>
    <row r="19" ht="22" customHeight="1">
      <c r="A19" s="15" t="n"/>
      <c r="B19" s="16" t="n"/>
      <c r="C19" s="16" t="n"/>
      <c r="D19" s="16" t="n"/>
      <c r="E19" s="28" t="n"/>
      <c r="F19" s="16" t="n"/>
      <c r="G19" s="15" t="n"/>
      <c r="H19" s="15" t="n"/>
      <c r="I19" s="15" t="n"/>
      <c r="J19" s="15" t="n"/>
      <c r="K19" s="15" t="n"/>
      <c r="L19" s="15" t="n"/>
      <c r="M19" s="15" t="n"/>
      <c r="N19" s="18" t="n"/>
      <c r="O19" s="28" t="n"/>
      <c r="P19" s="19">
        <f>IF(A19="","",5-COUNTIF(H19:L19,"Non applicable"))</f>
        <v/>
      </c>
      <c r="Q19" s="19">
        <f>IF(A19="","",COUNTIF(H19:L19,"Validé"))</f>
        <v/>
      </c>
      <c r="R19" s="20">
        <f>IF(A19="","",IFERROR(Q19/P19,0))</f>
        <v/>
      </c>
      <c r="S19" s="21">
        <f>IF(A19="","",IF(OR(C19="",D19="",E19="",F19="",COUNTA(H19:L19)&lt;5),"À compléter",IF(P19=0,"À compléter",IF(COUNTIF(H19:L19,"Bloqué")&gt;0,"Bloqué",IF(COUNTIF(H19:L19,"À confirmer")&gt;0,"À confirmer",IF(OR(O19="",TODAY()-O19&gt;Paramètres!$B$3),"À revérifier","Feu vert"))))))</f>
        <v/>
      </c>
      <c r="T19" s="22">
        <f>IF(A19="","",IF(E19="","Date à renseigner",IF(AND(COUNTIF(H19:L19,"Bloqué")&gt;0,M19=""),"Référence obstacle manquante",IF(S19="Feu vert","Prêt",IF(E19&lt;TODAY(),"Date dépassée non prête",IF(E19-TODAY()&lt;=Paramètres!$B$2,"Échéance proche non prête",IF(S19="Bloqué","Blocage à traiter",IF(S19="À revérifier","Vérification à renouveler","À préparer"))))))))</f>
        <v/>
      </c>
    </row>
    <row r="20" ht="22" customHeight="1">
      <c r="A20" s="15" t="n"/>
      <c r="B20" s="16" t="n"/>
      <c r="C20" s="16" t="n"/>
      <c r="D20" s="16" t="n"/>
      <c r="E20" s="28" t="n"/>
      <c r="F20" s="16" t="n"/>
      <c r="G20" s="15" t="n"/>
      <c r="H20" s="15" t="n"/>
      <c r="I20" s="15" t="n"/>
      <c r="J20" s="15" t="n"/>
      <c r="K20" s="15" t="n"/>
      <c r="L20" s="15" t="n"/>
      <c r="M20" s="15" t="n"/>
      <c r="N20" s="18" t="n"/>
      <c r="O20" s="28" t="n"/>
      <c r="P20" s="19">
        <f>IF(A20="","",5-COUNTIF(H20:L20,"Non applicable"))</f>
        <v/>
      </c>
      <c r="Q20" s="19">
        <f>IF(A20="","",COUNTIF(H20:L20,"Validé"))</f>
        <v/>
      </c>
      <c r="R20" s="20">
        <f>IF(A20="","",IFERROR(Q20/P20,0))</f>
        <v/>
      </c>
      <c r="S20" s="21">
        <f>IF(A20="","",IF(OR(C20="",D20="",E20="",F20="",COUNTA(H20:L20)&lt;5),"À compléter",IF(P20=0,"À compléter",IF(COUNTIF(H20:L20,"Bloqué")&gt;0,"Bloqué",IF(COUNTIF(H20:L20,"À confirmer")&gt;0,"À confirmer",IF(OR(O20="",TODAY()-O20&gt;Paramètres!$B$3),"À revérifier","Feu vert"))))))</f>
        <v/>
      </c>
      <c r="T20" s="22">
        <f>IF(A20="","",IF(E20="","Date à renseigner",IF(AND(COUNTIF(H20:L20,"Bloqué")&gt;0,M20=""),"Référence obstacle manquante",IF(S20="Feu vert","Prêt",IF(E20&lt;TODAY(),"Date dépassée non prête",IF(E20-TODAY()&lt;=Paramètres!$B$2,"Échéance proche non prête",IF(S20="Bloqué","Blocage à traiter",IF(S20="À revérifier","Vérification à renouveler","À préparer"))))))))</f>
        <v/>
      </c>
    </row>
    <row r="21" ht="22" customHeight="1">
      <c r="A21" s="15" t="n"/>
      <c r="B21" s="16" t="n"/>
      <c r="C21" s="16" t="n"/>
      <c r="D21" s="16" t="n"/>
      <c r="E21" s="28" t="n"/>
      <c r="F21" s="16" t="n"/>
      <c r="G21" s="15" t="n"/>
      <c r="H21" s="15" t="n"/>
      <c r="I21" s="15" t="n"/>
      <c r="J21" s="15" t="n"/>
      <c r="K21" s="15" t="n"/>
      <c r="L21" s="15" t="n"/>
      <c r="M21" s="15" t="n"/>
      <c r="N21" s="18" t="n"/>
      <c r="O21" s="28" t="n"/>
      <c r="P21" s="19">
        <f>IF(A21="","",5-COUNTIF(H21:L21,"Non applicable"))</f>
        <v/>
      </c>
      <c r="Q21" s="19">
        <f>IF(A21="","",COUNTIF(H21:L21,"Validé"))</f>
        <v/>
      </c>
      <c r="R21" s="20">
        <f>IF(A21="","",IFERROR(Q21/P21,0))</f>
        <v/>
      </c>
      <c r="S21" s="21">
        <f>IF(A21="","",IF(OR(C21="",D21="",E21="",F21="",COUNTA(H21:L21)&lt;5),"À compléter",IF(P21=0,"À compléter",IF(COUNTIF(H21:L21,"Bloqué")&gt;0,"Bloqué",IF(COUNTIF(H21:L21,"À confirmer")&gt;0,"À confirmer",IF(OR(O21="",TODAY()-O21&gt;Paramètres!$B$3),"À revérifier","Feu vert"))))))</f>
        <v/>
      </c>
      <c r="T21" s="22">
        <f>IF(A21="","",IF(E21="","Date à renseigner",IF(AND(COUNTIF(H21:L21,"Bloqué")&gt;0,M21=""),"Référence obstacle manquante",IF(S21="Feu vert","Prêt",IF(E21&lt;TODAY(),"Date dépassée non prête",IF(E21-TODAY()&lt;=Paramètres!$B$2,"Échéance proche non prête",IF(S21="Bloqué","Blocage à traiter",IF(S21="À revérifier","Vérification à renouveler","À préparer"))))))))</f>
        <v/>
      </c>
    </row>
    <row r="22" ht="22" customHeight="1">
      <c r="A22" s="15" t="n"/>
      <c r="B22" s="16" t="n"/>
      <c r="C22" s="16" t="n"/>
      <c r="D22" s="16" t="n"/>
      <c r="E22" s="28" t="n"/>
      <c r="F22" s="16" t="n"/>
      <c r="G22" s="15" t="n"/>
      <c r="H22" s="15" t="n"/>
      <c r="I22" s="15" t="n"/>
      <c r="J22" s="15" t="n"/>
      <c r="K22" s="15" t="n"/>
      <c r="L22" s="15" t="n"/>
      <c r="M22" s="15" t="n"/>
      <c r="N22" s="18" t="n"/>
      <c r="O22" s="28" t="n"/>
      <c r="P22" s="19">
        <f>IF(A22="","",5-COUNTIF(H22:L22,"Non applicable"))</f>
        <v/>
      </c>
      <c r="Q22" s="19">
        <f>IF(A22="","",COUNTIF(H22:L22,"Validé"))</f>
        <v/>
      </c>
      <c r="R22" s="20">
        <f>IF(A22="","",IFERROR(Q22/P22,0))</f>
        <v/>
      </c>
      <c r="S22" s="21">
        <f>IF(A22="","",IF(OR(C22="",D22="",E22="",F22="",COUNTA(H22:L22)&lt;5),"À compléter",IF(P22=0,"À compléter",IF(COUNTIF(H22:L22,"Bloqué")&gt;0,"Bloqué",IF(COUNTIF(H22:L22,"À confirmer")&gt;0,"À confirmer",IF(OR(O22="",TODAY()-O22&gt;Paramètres!$B$3),"À revérifier","Feu vert"))))))</f>
        <v/>
      </c>
      <c r="T22" s="22">
        <f>IF(A22="","",IF(E22="","Date à renseigner",IF(AND(COUNTIF(H22:L22,"Bloqué")&gt;0,M22=""),"Référence obstacle manquante",IF(S22="Feu vert","Prêt",IF(E22&lt;TODAY(),"Date dépassée non prête",IF(E22-TODAY()&lt;=Paramètres!$B$2,"Échéance proche non prête",IF(S22="Bloqué","Blocage à traiter",IF(S22="À revérifier","Vérification à renouveler","À préparer"))))))))</f>
        <v/>
      </c>
    </row>
    <row r="23" ht="22" customHeight="1">
      <c r="A23" s="15" t="n"/>
      <c r="B23" s="16" t="n"/>
      <c r="C23" s="16" t="n"/>
      <c r="D23" s="16" t="n"/>
      <c r="E23" s="28" t="n"/>
      <c r="F23" s="16" t="n"/>
      <c r="G23" s="15" t="n"/>
      <c r="H23" s="15" t="n"/>
      <c r="I23" s="15" t="n"/>
      <c r="J23" s="15" t="n"/>
      <c r="K23" s="15" t="n"/>
      <c r="L23" s="15" t="n"/>
      <c r="M23" s="15" t="n"/>
      <c r="N23" s="18" t="n"/>
      <c r="O23" s="28" t="n"/>
      <c r="P23" s="19">
        <f>IF(A23="","",5-COUNTIF(H23:L23,"Non applicable"))</f>
        <v/>
      </c>
      <c r="Q23" s="19">
        <f>IF(A23="","",COUNTIF(H23:L23,"Validé"))</f>
        <v/>
      </c>
      <c r="R23" s="20">
        <f>IF(A23="","",IFERROR(Q23/P23,0))</f>
        <v/>
      </c>
      <c r="S23" s="21">
        <f>IF(A23="","",IF(OR(C23="",D23="",E23="",F23="",COUNTA(H23:L23)&lt;5),"À compléter",IF(P23=0,"À compléter",IF(COUNTIF(H23:L23,"Bloqué")&gt;0,"Bloqué",IF(COUNTIF(H23:L23,"À confirmer")&gt;0,"À confirmer",IF(OR(O23="",TODAY()-O23&gt;Paramètres!$B$3),"À revérifier","Feu vert"))))))</f>
        <v/>
      </c>
      <c r="T23" s="22">
        <f>IF(A23="","",IF(E23="","Date à renseigner",IF(AND(COUNTIF(H23:L23,"Bloqué")&gt;0,M23=""),"Référence obstacle manquante",IF(S23="Feu vert","Prêt",IF(E23&lt;TODAY(),"Date dépassée non prête",IF(E23-TODAY()&lt;=Paramètres!$B$2,"Échéance proche non prête",IF(S23="Bloqué","Blocage à traiter",IF(S23="À revérifier","Vérification à renouveler","À préparer"))))))))</f>
        <v/>
      </c>
    </row>
    <row r="24" ht="22" customHeight="1">
      <c r="A24" s="15" t="n"/>
      <c r="B24" s="16" t="n"/>
      <c r="C24" s="16" t="n"/>
      <c r="D24" s="16" t="n"/>
      <c r="E24" s="28" t="n"/>
      <c r="F24" s="16" t="n"/>
      <c r="G24" s="15" t="n"/>
      <c r="H24" s="15" t="n"/>
      <c r="I24" s="15" t="n"/>
      <c r="J24" s="15" t="n"/>
      <c r="K24" s="15" t="n"/>
      <c r="L24" s="15" t="n"/>
      <c r="M24" s="15" t="n"/>
      <c r="N24" s="18" t="n"/>
      <c r="O24" s="28" t="n"/>
      <c r="P24" s="19">
        <f>IF(A24="","",5-COUNTIF(H24:L24,"Non applicable"))</f>
        <v/>
      </c>
      <c r="Q24" s="19">
        <f>IF(A24="","",COUNTIF(H24:L24,"Validé"))</f>
        <v/>
      </c>
      <c r="R24" s="20">
        <f>IF(A24="","",IFERROR(Q24/P24,0))</f>
        <v/>
      </c>
      <c r="S24" s="21">
        <f>IF(A24="","",IF(OR(C24="",D24="",E24="",F24="",COUNTA(H24:L24)&lt;5),"À compléter",IF(P24=0,"À compléter",IF(COUNTIF(H24:L24,"Bloqué")&gt;0,"Bloqué",IF(COUNTIF(H24:L24,"À confirmer")&gt;0,"À confirmer",IF(OR(O24="",TODAY()-O24&gt;Paramètres!$B$3),"À revérifier","Feu vert"))))))</f>
        <v/>
      </c>
      <c r="T24" s="22">
        <f>IF(A24="","",IF(E24="","Date à renseigner",IF(AND(COUNTIF(H24:L24,"Bloqué")&gt;0,M24=""),"Référence obstacle manquante",IF(S24="Feu vert","Prêt",IF(E24&lt;TODAY(),"Date dépassée non prête",IF(E24-TODAY()&lt;=Paramètres!$B$2,"Échéance proche non prête",IF(S24="Bloqué","Blocage à traiter",IF(S24="À revérifier","Vérification à renouveler","À préparer"))))))))</f>
        <v/>
      </c>
    </row>
    <row r="25" ht="22" customHeight="1">
      <c r="A25" s="15" t="n"/>
      <c r="B25" s="16" t="n"/>
      <c r="C25" s="16" t="n"/>
      <c r="D25" s="16" t="n"/>
      <c r="E25" s="28" t="n"/>
      <c r="F25" s="16" t="n"/>
      <c r="G25" s="15" t="n"/>
      <c r="H25" s="15" t="n"/>
      <c r="I25" s="15" t="n"/>
      <c r="J25" s="15" t="n"/>
      <c r="K25" s="15" t="n"/>
      <c r="L25" s="15" t="n"/>
      <c r="M25" s="15" t="n"/>
      <c r="N25" s="18" t="n"/>
      <c r="O25" s="28" t="n"/>
      <c r="P25" s="19">
        <f>IF(A25="","",5-COUNTIF(H25:L25,"Non applicable"))</f>
        <v/>
      </c>
      <c r="Q25" s="19">
        <f>IF(A25="","",COUNTIF(H25:L25,"Validé"))</f>
        <v/>
      </c>
      <c r="R25" s="20">
        <f>IF(A25="","",IFERROR(Q25/P25,0))</f>
        <v/>
      </c>
      <c r="S25" s="21">
        <f>IF(A25="","",IF(OR(C25="",D25="",E25="",F25="",COUNTA(H25:L25)&lt;5),"À compléter",IF(P25=0,"À compléter",IF(COUNTIF(H25:L25,"Bloqué")&gt;0,"Bloqué",IF(COUNTIF(H25:L25,"À confirmer")&gt;0,"À confirmer",IF(OR(O25="",TODAY()-O25&gt;Paramètres!$B$3),"À revérifier","Feu vert"))))))</f>
        <v/>
      </c>
      <c r="T25" s="22">
        <f>IF(A25="","",IF(E25="","Date à renseigner",IF(AND(COUNTIF(H25:L25,"Bloqué")&gt;0,M25=""),"Référence obstacle manquante",IF(S25="Feu vert","Prêt",IF(E25&lt;TODAY(),"Date dépassée non prête",IF(E25-TODAY()&lt;=Paramètres!$B$2,"Échéance proche non prête",IF(S25="Bloqué","Blocage à traiter",IF(S25="À revérifier","Vérification à renouveler","À préparer"))))))))</f>
        <v/>
      </c>
    </row>
    <row r="26" ht="22" customHeight="1">
      <c r="A26" s="15" t="n"/>
      <c r="B26" s="16" t="n"/>
      <c r="C26" s="16" t="n"/>
      <c r="D26" s="16" t="n"/>
      <c r="E26" s="28" t="n"/>
      <c r="F26" s="16" t="n"/>
      <c r="G26" s="15" t="n"/>
      <c r="H26" s="15" t="n"/>
      <c r="I26" s="15" t="n"/>
      <c r="J26" s="15" t="n"/>
      <c r="K26" s="15" t="n"/>
      <c r="L26" s="15" t="n"/>
      <c r="M26" s="15" t="n"/>
      <c r="N26" s="18" t="n"/>
      <c r="O26" s="28" t="n"/>
      <c r="P26" s="19">
        <f>IF(A26="","",5-COUNTIF(H26:L26,"Non applicable"))</f>
        <v/>
      </c>
      <c r="Q26" s="19">
        <f>IF(A26="","",COUNTIF(H26:L26,"Validé"))</f>
        <v/>
      </c>
      <c r="R26" s="20">
        <f>IF(A26="","",IFERROR(Q26/P26,0))</f>
        <v/>
      </c>
      <c r="S26" s="21">
        <f>IF(A26="","",IF(OR(C26="",D26="",E26="",F26="",COUNTA(H26:L26)&lt;5),"À compléter",IF(P26=0,"À compléter",IF(COUNTIF(H26:L26,"Bloqué")&gt;0,"Bloqué",IF(COUNTIF(H26:L26,"À confirmer")&gt;0,"À confirmer",IF(OR(O26="",TODAY()-O26&gt;Paramètres!$B$3),"À revérifier","Feu vert"))))))</f>
        <v/>
      </c>
      <c r="T26" s="22">
        <f>IF(A26="","",IF(E26="","Date à renseigner",IF(AND(COUNTIF(H26:L26,"Bloqué")&gt;0,M26=""),"Référence obstacle manquante",IF(S26="Feu vert","Prêt",IF(E26&lt;TODAY(),"Date dépassée non prête",IF(E26-TODAY()&lt;=Paramètres!$B$2,"Échéance proche non prête",IF(S26="Bloqué","Blocage à traiter",IF(S26="À revérifier","Vérification à renouveler","À préparer"))))))))</f>
        <v/>
      </c>
    </row>
    <row r="27" ht="22" customHeight="1">
      <c r="A27" s="15" t="n"/>
      <c r="B27" s="16" t="n"/>
      <c r="C27" s="16" t="n"/>
      <c r="D27" s="16" t="n"/>
      <c r="E27" s="28" t="n"/>
      <c r="F27" s="16" t="n"/>
      <c r="G27" s="15" t="n"/>
      <c r="H27" s="15" t="n"/>
      <c r="I27" s="15" t="n"/>
      <c r="J27" s="15" t="n"/>
      <c r="K27" s="15" t="n"/>
      <c r="L27" s="15" t="n"/>
      <c r="M27" s="15" t="n"/>
      <c r="N27" s="18" t="n"/>
      <c r="O27" s="28" t="n"/>
      <c r="P27" s="19">
        <f>IF(A27="","",5-COUNTIF(H27:L27,"Non applicable"))</f>
        <v/>
      </c>
      <c r="Q27" s="19">
        <f>IF(A27="","",COUNTIF(H27:L27,"Validé"))</f>
        <v/>
      </c>
      <c r="R27" s="20">
        <f>IF(A27="","",IFERROR(Q27/P27,0))</f>
        <v/>
      </c>
      <c r="S27" s="21">
        <f>IF(A27="","",IF(OR(C27="",D27="",E27="",F27="",COUNTA(H27:L27)&lt;5),"À compléter",IF(P27=0,"À compléter",IF(COUNTIF(H27:L27,"Bloqué")&gt;0,"Bloqué",IF(COUNTIF(H27:L27,"À confirmer")&gt;0,"À confirmer",IF(OR(O27="",TODAY()-O27&gt;Paramètres!$B$3),"À revérifier","Feu vert"))))))</f>
        <v/>
      </c>
      <c r="T27" s="22">
        <f>IF(A27="","",IF(E27="","Date à renseigner",IF(AND(COUNTIF(H27:L27,"Bloqué")&gt;0,M27=""),"Référence obstacle manquante",IF(S27="Feu vert","Prêt",IF(E27&lt;TODAY(),"Date dépassée non prête",IF(E27-TODAY()&lt;=Paramètres!$B$2,"Échéance proche non prête",IF(S27="Bloqué","Blocage à traiter",IF(S27="À revérifier","Vérification à renouveler","À préparer"))))))))</f>
        <v/>
      </c>
    </row>
    <row r="28" ht="22" customHeight="1">
      <c r="A28" s="15" t="n"/>
      <c r="B28" s="16" t="n"/>
      <c r="C28" s="16" t="n"/>
      <c r="D28" s="16" t="n"/>
      <c r="E28" s="28" t="n"/>
      <c r="F28" s="16" t="n"/>
      <c r="G28" s="15" t="n"/>
      <c r="H28" s="15" t="n"/>
      <c r="I28" s="15" t="n"/>
      <c r="J28" s="15" t="n"/>
      <c r="K28" s="15" t="n"/>
      <c r="L28" s="15" t="n"/>
      <c r="M28" s="15" t="n"/>
      <c r="N28" s="18" t="n"/>
      <c r="O28" s="28" t="n"/>
      <c r="P28" s="19">
        <f>IF(A28="","",5-COUNTIF(H28:L28,"Non applicable"))</f>
        <v/>
      </c>
      <c r="Q28" s="19">
        <f>IF(A28="","",COUNTIF(H28:L28,"Validé"))</f>
        <v/>
      </c>
      <c r="R28" s="20">
        <f>IF(A28="","",IFERROR(Q28/P28,0))</f>
        <v/>
      </c>
      <c r="S28" s="21">
        <f>IF(A28="","",IF(OR(C28="",D28="",E28="",F28="",COUNTA(H28:L28)&lt;5),"À compléter",IF(P28=0,"À compléter",IF(COUNTIF(H28:L28,"Bloqué")&gt;0,"Bloqué",IF(COUNTIF(H28:L28,"À confirmer")&gt;0,"À confirmer",IF(OR(O28="",TODAY()-O28&gt;Paramètres!$B$3),"À revérifier","Feu vert"))))))</f>
        <v/>
      </c>
      <c r="T28" s="22">
        <f>IF(A28="","",IF(E28="","Date à renseigner",IF(AND(COUNTIF(H28:L28,"Bloqué")&gt;0,M28=""),"Référence obstacle manquante",IF(S28="Feu vert","Prêt",IF(E28&lt;TODAY(),"Date dépassée non prête",IF(E28-TODAY()&lt;=Paramètres!$B$2,"Échéance proche non prête",IF(S28="Bloqué","Blocage à traiter",IF(S28="À revérifier","Vérification à renouveler","À préparer"))))))))</f>
        <v/>
      </c>
    </row>
    <row r="29" ht="22" customHeight="1">
      <c r="A29" s="15" t="n"/>
      <c r="B29" s="16" t="n"/>
      <c r="C29" s="16" t="n"/>
      <c r="D29" s="16" t="n"/>
      <c r="E29" s="28" t="n"/>
      <c r="F29" s="16" t="n"/>
      <c r="G29" s="15" t="n"/>
      <c r="H29" s="15" t="n"/>
      <c r="I29" s="15" t="n"/>
      <c r="J29" s="15" t="n"/>
      <c r="K29" s="15" t="n"/>
      <c r="L29" s="15" t="n"/>
      <c r="M29" s="15" t="n"/>
      <c r="N29" s="18" t="n"/>
      <c r="O29" s="28" t="n"/>
      <c r="P29" s="19">
        <f>IF(A29="","",5-COUNTIF(H29:L29,"Non applicable"))</f>
        <v/>
      </c>
      <c r="Q29" s="19">
        <f>IF(A29="","",COUNTIF(H29:L29,"Validé"))</f>
        <v/>
      </c>
      <c r="R29" s="20">
        <f>IF(A29="","",IFERROR(Q29/P29,0))</f>
        <v/>
      </c>
      <c r="S29" s="21">
        <f>IF(A29="","",IF(OR(C29="",D29="",E29="",F29="",COUNTA(H29:L29)&lt;5),"À compléter",IF(P29=0,"À compléter",IF(COUNTIF(H29:L29,"Bloqué")&gt;0,"Bloqué",IF(COUNTIF(H29:L29,"À confirmer")&gt;0,"À confirmer",IF(OR(O29="",TODAY()-O29&gt;Paramètres!$B$3),"À revérifier","Feu vert"))))))</f>
        <v/>
      </c>
      <c r="T29" s="22">
        <f>IF(A29="","",IF(E29="","Date à renseigner",IF(AND(COUNTIF(H29:L29,"Bloqué")&gt;0,M29=""),"Référence obstacle manquante",IF(S29="Feu vert","Prêt",IF(E29&lt;TODAY(),"Date dépassée non prête",IF(E29-TODAY()&lt;=Paramètres!$B$2,"Échéance proche non prête",IF(S29="Bloqué","Blocage à traiter",IF(S29="À revérifier","Vérification à renouveler","À préparer"))))))))</f>
        <v/>
      </c>
    </row>
    <row r="30" ht="22" customHeight="1">
      <c r="A30" s="15" t="n"/>
      <c r="B30" s="16" t="n"/>
      <c r="C30" s="16" t="n"/>
      <c r="D30" s="16" t="n"/>
      <c r="E30" s="28" t="n"/>
      <c r="F30" s="16" t="n"/>
      <c r="G30" s="15" t="n"/>
      <c r="H30" s="15" t="n"/>
      <c r="I30" s="15" t="n"/>
      <c r="J30" s="15" t="n"/>
      <c r="K30" s="15" t="n"/>
      <c r="L30" s="15" t="n"/>
      <c r="M30" s="15" t="n"/>
      <c r="N30" s="18" t="n"/>
      <c r="O30" s="28" t="n"/>
      <c r="P30" s="19">
        <f>IF(A30="","",5-COUNTIF(H30:L30,"Non applicable"))</f>
        <v/>
      </c>
      <c r="Q30" s="19">
        <f>IF(A30="","",COUNTIF(H30:L30,"Validé"))</f>
        <v/>
      </c>
      <c r="R30" s="20">
        <f>IF(A30="","",IFERROR(Q30/P30,0))</f>
        <v/>
      </c>
      <c r="S30" s="21">
        <f>IF(A30="","",IF(OR(C30="",D30="",E30="",F30="",COUNTA(H30:L30)&lt;5),"À compléter",IF(P30=0,"À compléter",IF(COUNTIF(H30:L30,"Bloqué")&gt;0,"Bloqué",IF(COUNTIF(H30:L30,"À confirmer")&gt;0,"À confirmer",IF(OR(O30="",TODAY()-O30&gt;Paramètres!$B$3),"À revérifier","Feu vert"))))))</f>
        <v/>
      </c>
      <c r="T30" s="22">
        <f>IF(A30="","",IF(E30="","Date à renseigner",IF(AND(COUNTIF(H30:L30,"Bloqué")&gt;0,M30=""),"Référence obstacle manquante",IF(S30="Feu vert","Prêt",IF(E30&lt;TODAY(),"Date dépassée non prête",IF(E30-TODAY()&lt;=Paramètres!$B$2,"Échéance proche non prête",IF(S30="Bloqué","Blocage à traiter",IF(S30="À revérifier","Vérification à renouveler","À préparer"))))))))</f>
        <v/>
      </c>
    </row>
    <row r="31" ht="22" customHeight="1">
      <c r="A31" s="15" t="n"/>
      <c r="B31" s="16" t="n"/>
      <c r="C31" s="16" t="n"/>
      <c r="D31" s="16" t="n"/>
      <c r="E31" s="28" t="n"/>
      <c r="F31" s="16" t="n"/>
      <c r="G31" s="15" t="n"/>
      <c r="H31" s="15" t="n"/>
      <c r="I31" s="15" t="n"/>
      <c r="J31" s="15" t="n"/>
      <c r="K31" s="15" t="n"/>
      <c r="L31" s="15" t="n"/>
      <c r="M31" s="15" t="n"/>
      <c r="N31" s="18" t="n"/>
      <c r="O31" s="28" t="n"/>
      <c r="P31" s="19">
        <f>IF(A31="","",5-COUNTIF(H31:L31,"Non applicable"))</f>
        <v/>
      </c>
      <c r="Q31" s="19">
        <f>IF(A31="","",COUNTIF(H31:L31,"Validé"))</f>
        <v/>
      </c>
      <c r="R31" s="20">
        <f>IF(A31="","",IFERROR(Q31/P31,0))</f>
        <v/>
      </c>
      <c r="S31" s="21">
        <f>IF(A31="","",IF(OR(C31="",D31="",E31="",F31="",COUNTA(H31:L31)&lt;5),"À compléter",IF(P31=0,"À compléter",IF(COUNTIF(H31:L31,"Bloqué")&gt;0,"Bloqué",IF(COUNTIF(H31:L31,"À confirmer")&gt;0,"À confirmer",IF(OR(O31="",TODAY()-O31&gt;Paramètres!$B$3),"À revérifier","Feu vert"))))))</f>
        <v/>
      </c>
      <c r="T31" s="22">
        <f>IF(A31="","",IF(E31="","Date à renseigner",IF(AND(COUNTIF(H31:L31,"Bloqué")&gt;0,M31=""),"Référence obstacle manquante",IF(S31="Feu vert","Prêt",IF(E31&lt;TODAY(),"Date dépassée non prête",IF(E31-TODAY()&lt;=Paramètres!$B$2,"Échéance proche non prête",IF(S31="Bloqué","Blocage à traiter",IF(S31="À revérifier","Vérification à renouveler","À préparer"))))))))</f>
        <v/>
      </c>
    </row>
    <row r="32" ht="22" customHeight="1">
      <c r="A32" s="15" t="n"/>
      <c r="B32" s="16" t="n"/>
      <c r="C32" s="16" t="n"/>
      <c r="D32" s="16" t="n"/>
      <c r="E32" s="28" t="n"/>
      <c r="F32" s="16" t="n"/>
      <c r="G32" s="15" t="n"/>
      <c r="H32" s="15" t="n"/>
      <c r="I32" s="15" t="n"/>
      <c r="J32" s="15" t="n"/>
      <c r="K32" s="15" t="n"/>
      <c r="L32" s="15" t="n"/>
      <c r="M32" s="15" t="n"/>
      <c r="N32" s="18" t="n"/>
      <c r="O32" s="28" t="n"/>
      <c r="P32" s="19">
        <f>IF(A32="","",5-COUNTIF(H32:L32,"Non applicable"))</f>
        <v/>
      </c>
      <c r="Q32" s="19">
        <f>IF(A32="","",COUNTIF(H32:L32,"Validé"))</f>
        <v/>
      </c>
      <c r="R32" s="20">
        <f>IF(A32="","",IFERROR(Q32/P32,0))</f>
        <v/>
      </c>
      <c r="S32" s="21">
        <f>IF(A32="","",IF(OR(C32="",D32="",E32="",F32="",COUNTA(H32:L32)&lt;5),"À compléter",IF(P32=0,"À compléter",IF(COUNTIF(H32:L32,"Bloqué")&gt;0,"Bloqué",IF(COUNTIF(H32:L32,"À confirmer")&gt;0,"À confirmer",IF(OR(O32="",TODAY()-O32&gt;Paramètres!$B$3),"À revérifier","Feu vert"))))))</f>
        <v/>
      </c>
      <c r="T32" s="22">
        <f>IF(A32="","",IF(E32="","Date à renseigner",IF(AND(COUNTIF(H32:L32,"Bloqué")&gt;0,M32=""),"Référence obstacle manquante",IF(S32="Feu vert","Prêt",IF(E32&lt;TODAY(),"Date dépassée non prête",IF(E32-TODAY()&lt;=Paramètres!$B$2,"Échéance proche non prête",IF(S32="Bloqué","Blocage à traiter",IF(S32="À revérifier","Vérification à renouveler","À préparer"))))))))</f>
        <v/>
      </c>
    </row>
    <row r="33" ht="22" customHeight="1">
      <c r="A33" s="15" t="n"/>
      <c r="B33" s="16" t="n"/>
      <c r="C33" s="16" t="n"/>
      <c r="D33" s="16" t="n"/>
      <c r="E33" s="28" t="n"/>
      <c r="F33" s="16" t="n"/>
      <c r="G33" s="15" t="n"/>
      <c r="H33" s="15" t="n"/>
      <c r="I33" s="15" t="n"/>
      <c r="J33" s="15" t="n"/>
      <c r="K33" s="15" t="n"/>
      <c r="L33" s="15" t="n"/>
      <c r="M33" s="15" t="n"/>
      <c r="N33" s="18" t="n"/>
      <c r="O33" s="28" t="n"/>
      <c r="P33" s="19">
        <f>IF(A33="","",5-COUNTIF(H33:L33,"Non applicable"))</f>
        <v/>
      </c>
      <c r="Q33" s="19">
        <f>IF(A33="","",COUNTIF(H33:L33,"Validé"))</f>
        <v/>
      </c>
      <c r="R33" s="20">
        <f>IF(A33="","",IFERROR(Q33/P33,0))</f>
        <v/>
      </c>
      <c r="S33" s="21">
        <f>IF(A33="","",IF(OR(C33="",D33="",E33="",F33="",COUNTA(H33:L33)&lt;5),"À compléter",IF(P33=0,"À compléter",IF(COUNTIF(H33:L33,"Bloqué")&gt;0,"Bloqué",IF(COUNTIF(H33:L33,"À confirmer")&gt;0,"À confirmer",IF(OR(O33="",TODAY()-O33&gt;Paramètres!$B$3),"À revérifier","Feu vert"))))))</f>
        <v/>
      </c>
      <c r="T33" s="22">
        <f>IF(A33="","",IF(E33="","Date à renseigner",IF(AND(COUNTIF(H33:L33,"Bloqué")&gt;0,M33=""),"Référence obstacle manquante",IF(S33="Feu vert","Prêt",IF(E33&lt;TODAY(),"Date dépassée non prête",IF(E33-TODAY()&lt;=Paramètres!$B$2,"Échéance proche non prête",IF(S33="Bloqué","Blocage à traiter",IF(S33="À revérifier","Vérification à renouveler","À préparer"))))))))</f>
        <v/>
      </c>
    </row>
    <row r="34" ht="22" customHeight="1">
      <c r="A34" s="15" t="n"/>
      <c r="B34" s="16" t="n"/>
      <c r="C34" s="16" t="n"/>
      <c r="D34" s="16" t="n"/>
      <c r="E34" s="28" t="n"/>
      <c r="F34" s="16" t="n"/>
      <c r="G34" s="15" t="n"/>
      <c r="H34" s="15" t="n"/>
      <c r="I34" s="15" t="n"/>
      <c r="J34" s="15" t="n"/>
      <c r="K34" s="15" t="n"/>
      <c r="L34" s="15" t="n"/>
      <c r="M34" s="15" t="n"/>
      <c r="N34" s="18" t="n"/>
      <c r="O34" s="28" t="n"/>
      <c r="P34" s="19">
        <f>IF(A34="","",5-COUNTIF(H34:L34,"Non applicable"))</f>
        <v/>
      </c>
      <c r="Q34" s="19">
        <f>IF(A34="","",COUNTIF(H34:L34,"Validé"))</f>
        <v/>
      </c>
      <c r="R34" s="20">
        <f>IF(A34="","",IFERROR(Q34/P34,0))</f>
        <v/>
      </c>
      <c r="S34" s="21">
        <f>IF(A34="","",IF(OR(C34="",D34="",E34="",F34="",COUNTA(H34:L34)&lt;5),"À compléter",IF(P34=0,"À compléter",IF(COUNTIF(H34:L34,"Bloqué")&gt;0,"Bloqué",IF(COUNTIF(H34:L34,"À confirmer")&gt;0,"À confirmer",IF(OR(O34="",TODAY()-O34&gt;Paramètres!$B$3),"À revérifier","Feu vert"))))))</f>
        <v/>
      </c>
      <c r="T34" s="22">
        <f>IF(A34="","",IF(E34="","Date à renseigner",IF(AND(COUNTIF(H34:L34,"Bloqué")&gt;0,M34=""),"Référence obstacle manquante",IF(S34="Feu vert","Prêt",IF(E34&lt;TODAY(),"Date dépassée non prête",IF(E34-TODAY()&lt;=Paramètres!$B$2,"Échéance proche non prête",IF(S34="Bloqué","Blocage à traiter",IF(S34="À revérifier","Vérification à renouveler","À préparer"))))))))</f>
        <v/>
      </c>
    </row>
    <row r="35" ht="22" customHeight="1">
      <c r="A35" s="15" t="n"/>
      <c r="B35" s="16" t="n"/>
      <c r="C35" s="16" t="n"/>
      <c r="D35" s="16" t="n"/>
      <c r="E35" s="28" t="n"/>
      <c r="F35" s="16" t="n"/>
      <c r="G35" s="15" t="n"/>
      <c r="H35" s="15" t="n"/>
      <c r="I35" s="15" t="n"/>
      <c r="J35" s="15" t="n"/>
      <c r="K35" s="15" t="n"/>
      <c r="L35" s="15" t="n"/>
      <c r="M35" s="15" t="n"/>
      <c r="N35" s="18" t="n"/>
      <c r="O35" s="28" t="n"/>
      <c r="P35" s="19">
        <f>IF(A35="","",5-COUNTIF(H35:L35,"Non applicable"))</f>
        <v/>
      </c>
      <c r="Q35" s="19">
        <f>IF(A35="","",COUNTIF(H35:L35,"Validé"))</f>
        <v/>
      </c>
      <c r="R35" s="20">
        <f>IF(A35="","",IFERROR(Q35/P35,0))</f>
        <v/>
      </c>
      <c r="S35" s="21">
        <f>IF(A35="","",IF(OR(C35="",D35="",E35="",F35="",COUNTA(H35:L35)&lt;5),"À compléter",IF(P35=0,"À compléter",IF(COUNTIF(H35:L35,"Bloqué")&gt;0,"Bloqué",IF(COUNTIF(H35:L35,"À confirmer")&gt;0,"À confirmer",IF(OR(O35="",TODAY()-O35&gt;Paramètres!$B$3),"À revérifier","Feu vert"))))))</f>
        <v/>
      </c>
      <c r="T35" s="22">
        <f>IF(A35="","",IF(E35="","Date à renseigner",IF(AND(COUNTIF(H35:L35,"Bloqué")&gt;0,M35=""),"Référence obstacle manquante",IF(S35="Feu vert","Prêt",IF(E35&lt;TODAY(),"Date dépassée non prête",IF(E35-TODAY()&lt;=Paramètres!$B$2,"Échéance proche non prête",IF(S35="Bloqué","Blocage à traiter",IF(S35="À revérifier","Vérification à renouveler","À préparer"))))))))</f>
        <v/>
      </c>
    </row>
    <row r="36" ht="22" customHeight="1">
      <c r="A36" s="15" t="n"/>
      <c r="B36" s="16" t="n"/>
      <c r="C36" s="16" t="n"/>
      <c r="D36" s="16" t="n"/>
      <c r="E36" s="28" t="n"/>
      <c r="F36" s="16" t="n"/>
      <c r="G36" s="15" t="n"/>
      <c r="H36" s="15" t="n"/>
      <c r="I36" s="15" t="n"/>
      <c r="J36" s="15" t="n"/>
      <c r="K36" s="15" t="n"/>
      <c r="L36" s="15" t="n"/>
      <c r="M36" s="15" t="n"/>
      <c r="N36" s="18" t="n"/>
      <c r="O36" s="28" t="n"/>
      <c r="P36" s="19">
        <f>IF(A36="","",5-COUNTIF(H36:L36,"Non applicable"))</f>
        <v/>
      </c>
      <c r="Q36" s="19">
        <f>IF(A36="","",COUNTIF(H36:L36,"Validé"))</f>
        <v/>
      </c>
      <c r="R36" s="20">
        <f>IF(A36="","",IFERROR(Q36/P36,0))</f>
        <v/>
      </c>
      <c r="S36" s="21">
        <f>IF(A36="","",IF(OR(C36="",D36="",E36="",F36="",COUNTA(H36:L36)&lt;5),"À compléter",IF(P36=0,"À compléter",IF(COUNTIF(H36:L36,"Bloqué")&gt;0,"Bloqué",IF(COUNTIF(H36:L36,"À confirmer")&gt;0,"À confirmer",IF(OR(O36="",TODAY()-O36&gt;Paramètres!$B$3),"À revérifier","Feu vert"))))))</f>
        <v/>
      </c>
      <c r="T36" s="22">
        <f>IF(A36="","",IF(E36="","Date à renseigner",IF(AND(COUNTIF(H36:L36,"Bloqué")&gt;0,M36=""),"Référence obstacle manquante",IF(S36="Feu vert","Prêt",IF(E36&lt;TODAY(),"Date dépassée non prête",IF(E36-TODAY()&lt;=Paramètres!$B$2,"Échéance proche non prête",IF(S36="Bloqué","Blocage à traiter",IF(S36="À revérifier","Vérification à renouveler","À préparer"))))))))</f>
        <v/>
      </c>
    </row>
    <row r="37" ht="22" customHeight="1">
      <c r="A37" s="15" t="n"/>
      <c r="B37" s="16" t="n"/>
      <c r="C37" s="16" t="n"/>
      <c r="D37" s="16" t="n"/>
      <c r="E37" s="28" t="n"/>
      <c r="F37" s="16" t="n"/>
      <c r="G37" s="15" t="n"/>
      <c r="H37" s="15" t="n"/>
      <c r="I37" s="15" t="n"/>
      <c r="J37" s="15" t="n"/>
      <c r="K37" s="15" t="n"/>
      <c r="L37" s="15" t="n"/>
      <c r="M37" s="15" t="n"/>
      <c r="N37" s="18" t="n"/>
      <c r="O37" s="28" t="n"/>
      <c r="P37" s="19">
        <f>IF(A37="","",5-COUNTIF(H37:L37,"Non applicable"))</f>
        <v/>
      </c>
      <c r="Q37" s="19">
        <f>IF(A37="","",COUNTIF(H37:L37,"Validé"))</f>
        <v/>
      </c>
      <c r="R37" s="20">
        <f>IF(A37="","",IFERROR(Q37/P37,0))</f>
        <v/>
      </c>
      <c r="S37" s="21">
        <f>IF(A37="","",IF(OR(C37="",D37="",E37="",F37="",COUNTA(H37:L37)&lt;5),"À compléter",IF(P37=0,"À compléter",IF(COUNTIF(H37:L37,"Bloqué")&gt;0,"Bloqué",IF(COUNTIF(H37:L37,"À confirmer")&gt;0,"À confirmer",IF(OR(O37="",TODAY()-O37&gt;Paramètres!$B$3),"À revérifier","Feu vert"))))))</f>
        <v/>
      </c>
      <c r="T37" s="22">
        <f>IF(A37="","",IF(E37="","Date à renseigner",IF(AND(COUNTIF(H37:L37,"Bloqué")&gt;0,M37=""),"Référence obstacle manquante",IF(S37="Feu vert","Prêt",IF(E37&lt;TODAY(),"Date dépassée non prête",IF(E37-TODAY()&lt;=Paramètres!$B$2,"Échéance proche non prête",IF(S37="Bloqué","Blocage à traiter",IF(S37="À revérifier","Vérification à renouveler","À préparer"))))))))</f>
        <v/>
      </c>
    </row>
    <row r="38" ht="22" customHeight="1">
      <c r="A38" s="15" t="n"/>
      <c r="B38" s="16" t="n"/>
      <c r="C38" s="16" t="n"/>
      <c r="D38" s="16" t="n"/>
      <c r="E38" s="28" t="n"/>
      <c r="F38" s="16" t="n"/>
      <c r="G38" s="15" t="n"/>
      <c r="H38" s="15" t="n"/>
      <c r="I38" s="15" t="n"/>
      <c r="J38" s="15" t="n"/>
      <c r="K38" s="15" t="n"/>
      <c r="L38" s="15" t="n"/>
      <c r="M38" s="15" t="n"/>
      <c r="N38" s="18" t="n"/>
      <c r="O38" s="28" t="n"/>
      <c r="P38" s="19">
        <f>IF(A38="","",5-COUNTIF(H38:L38,"Non applicable"))</f>
        <v/>
      </c>
      <c r="Q38" s="19">
        <f>IF(A38="","",COUNTIF(H38:L38,"Validé"))</f>
        <v/>
      </c>
      <c r="R38" s="20">
        <f>IF(A38="","",IFERROR(Q38/P38,0))</f>
        <v/>
      </c>
      <c r="S38" s="21">
        <f>IF(A38="","",IF(OR(C38="",D38="",E38="",F38="",COUNTA(H38:L38)&lt;5),"À compléter",IF(P38=0,"À compléter",IF(COUNTIF(H38:L38,"Bloqué")&gt;0,"Bloqué",IF(COUNTIF(H38:L38,"À confirmer")&gt;0,"À confirmer",IF(OR(O38="",TODAY()-O38&gt;Paramètres!$B$3),"À revérifier","Feu vert"))))))</f>
        <v/>
      </c>
      <c r="T38" s="22">
        <f>IF(A38="","",IF(E38="","Date à renseigner",IF(AND(COUNTIF(H38:L38,"Bloqué")&gt;0,M38=""),"Référence obstacle manquante",IF(S38="Feu vert","Prêt",IF(E38&lt;TODAY(),"Date dépassée non prête",IF(E38-TODAY()&lt;=Paramètres!$B$2,"Échéance proche non prête",IF(S38="Bloqué","Blocage à traiter",IF(S38="À revérifier","Vérification à renouveler","À préparer"))))))))</f>
        <v/>
      </c>
    </row>
    <row r="39" ht="22" customHeight="1">
      <c r="A39" s="15" t="n"/>
      <c r="B39" s="16" t="n"/>
      <c r="C39" s="16" t="n"/>
      <c r="D39" s="16" t="n"/>
      <c r="E39" s="28" t="n"/>
      <c r="F39" s="16" t="n"/>
      <c r="G39" s="15" t="n"/>
      <c r="H39" s="15" t="n"/>
      <c r="I39" s="15" t="n"/>
      <c r="J39" s="15" t="n"/>
      <c r="K39" s="15" t="n"/>
      <c r="L39" s="15" t="n"/>
      <c r="M39" s="15" t="n"/>
      <c r="N39" s="18" t="n"/>
      <c r="O39" s="28" t="n"/>
      <c r="P39" s="19">
        <f>IF(A39="","",5-COUNTIF(H39:L39,"Non applicable"))</f>
        <v/>
      </c>
      <c r="Q39" s="19">
        <f>IF(A39="","",COUNTIF(H39:L39,"Validé"))</f>
        <v/>
      </c>
      <c r="R39" s="20">
        <f>IF(A39="","",IFERROR(Q39/P39,0))</f>
        <v/>
      </c>
      <c r="S39" s="21">
        <f>IF(A39="","",IF(OR(C39="",D39="",E39="",F39="",COUNTA(H39:L39)&lt;5),"À compléter",IF(P39=0,"À compléter",IF(COUNTIF(H39:L39,"Bloqué")&gt;0,"Bloqué",IF(COUNTIF(H39:L39,"À confirmer")&gt;0,"À confirmer",IF(OR(O39="",TODAY()-O39&gt;Paramètres!$B$3),"À revérifier","Feu vert"))))))</f>
        <v/>
      </c>
      <c r="T39" s="22">
        <f>IF(A39="","",IF(E39="","Date à renseigner",IF(AND(COUNTIF(H39:L39,"Bloqué")&gt;0,M39=""),"Référence obstacle manquante",IF(S39="Feu vert","Prêt",IF(E39&lt;TODAY(),"Date dépassée non prête",IF(E39-TODAY()&lt;=Paramètres!$B$2,"Échéance proche non prête",IF(S39="Bloqué","Blocage à traiter",IF(S39="À revérifier","Vérification à renouveler","À préparer"))))))))</f>
        <v/>
      </c>
    </row>
    <row r="40" ht="22" customHeight="1">
      <c r="A40" s="15" t="n"/>
      <c r="B40" s="16" t="n"/>
      <c r="C40" s="16" t="n"/>
      <c r="D40" s="16" t="n"/>
      <c r="E40" s="28" t="n"/>
      <c r="F40" s="16" t="n"/>
      <c r="G40" s="15" t="n"/>
      <c r="H40" s="15" t="n"/>
      <c r="I40" s="15" t="n"/>
      <c r="J40" s="15" t="n"/>
      <c r="K40" s="15" t="n"/>
      <c r="L40" s="15" t="n"/>
      <c r="M40" s="15" t="n"/>
      <c r="N40" s="18" t="n"/>
      <c r="O40" s="28" t="n"/>
      <c r="P40" s="19">
        <f>IF(A40="","",5-COUNTIF(H40:L40,"Non applicable"))</f>
        <v/>
      </c>
      <c r="Q40" s="19">
        <f>IF(A40="","",COUNTIF(H40:L40,"Validé"))</f>
        <v/>
      </c>
      <c r="R40" s="20">
        <f>IF(A40="","",IFERROR(Q40/P40,0))</f>
        <v/>
      </c>
      <c r="S40" s="21">
        <f>IF(A40="","",IF(OR(C40="",D40="",E40="",F40="",COUNTA(H40:L40)&lt;5),"À compléter",IF(P40=0,"À compléter",IF(COUNTIF(H40:L40,"Bloqué")&gt;0,"Bloqué",IF(COUNTIF(H40:L40,"À confirmer")&gt;0,"À confirmer",IF(OR(O40="",TODAY()-O40&gt;Paramètres!$B$3),"À revérifier","Feu vert"))))))</f>
        <v/>
      </c>
      <c r="T40" s="22">
        <f>IF(A40="","",IF(E40="","Date à renseigner",IF(AND(COUNTIF(H40:L40,"Bloqué")&gt;0,M40=""),"Référence obstacle manquante",IF(S40="Feu vert","Prêt",IF(E40&lt;TODAY(),"Date dépassée non prête",IF(E40-TODAY()&lt;=Paramètres!$B$2,"Échéance proche non prête",IF(S40="Bloqué","Blocage à traiter",IF(S40="À revérifier","Vérification à renouveler","À préparer"))))))))</f>
        <v/>
      </c>
    </row>
    <row r="41" ht="22" customHeight="1">
      <c r="A41" s="15" t="n"/>
      <c r="B41" s="16" t="n"/>
      <c r="C41" s="16" t="n"/>
      <c r="D41" s="16" t="n"/>
      <c r="E41" s="28" t="n"/>
      <c r="F41" s="16" t="n"/>
      <c r="G41" s="15" t="n"/>
      <c r="H41" s="15" t="n"/>
      <c r="I41" s="15" t="n"/>
      <c r="J41" s="15" t="n"/>
      <c r="K41" s="15" t="n"/>
      <c r="L41" s="15" t="n"/>
      <c r="M41" s="15" t="n"/>
      <c r="N41" s="18" t="n"/>
      <c r="O41" s="28" t="n"/>
      <c r="P41" s="19">
        <f>IF(A41="","",5-COUNTIF(H41:L41,"Non applicable"))</f>
        <v/>
      </c>
      <c r="Q41" s="19">
        <f>IF(A41="","",COUNTIF(H41:L41,"Validé"))</f>
        <v/>
      </c>
      <c r="R41" s="20">
        <f>IF(A41="","",IFERROR(Q41/P41,0))</f>
        <v/>
      </c>
      <c r="S41" s="21">
        <f>IF(A41="","",IF(OR(C41="",D41="",E41="",F41="",COUNTA(H41:L41)&lt;5),"À compléter",IF(P41=0,"À compléter",IF(COUNTIF(H41:L41,"Bloqué")&gt;0,"Bloqué",IF(COUNTIF(H41:L41,"À confirmer")&gt;0,"À confirmer",IF(OR(O41="",TODAY()-O41&gt;Paramètres!$B$3),"À revérifier","Feu vert"))))))</f>
        <v/>
      </c>
      <c r="T41" s="22">
        <f>IF(A41="","",IF(E41="","Date à renseigner",IF(AND(COUNTIF(H41:L41,"Bloqué")&gt;0,M41=""),"Référence obstacle manquante",IF(S41="Feu vert","Prêt",IF(E41&lt;TODAY(),"Date dépassée non prête",IF(E41-TODAY()&lt;=Paramètres!$B$2,"Échéance proche non prête",IF(S41="Bloqué","Blocage à traiter",IF(S41="À revérifier","Vérification à renouveler","À préparer"))))))))</f>
        <v/>
      </c>
    </row>
    <row r="42" ht="22" customHeight="1">
      <c r="A42" s="15" t="n"/>
      <c r="B42" s="16" t="n"/>
      <c r="C42" s="16" t="n"/>
      <c r="D42" s="16" t="n"/>
      <c r="E42" s="28" t="n"/>
      <c r="F42" s="16" t="n"/>
      <c r="G42" s="15" t="n"/>
      <c r="H42" s="15" t="n"/>
      <c r="I42" s="15" t="n"/>
      <c r="J42" s="15" t="n"/>
      <c r="K42" s="15" t="n"/>
      <c r="L42" s="15" t="n"/>
      <c r="M42" s="15" t="n"/>
      <c r="N42" s="18" t="n"/>
      <c r="O42" s="28" t="n"/>
      <c r="P42" s="19">
        <f>IF(A42="","",5-COUNTIF(H42:L42,"Non applicable"))</f>
        <v/>
      </c>
      <c r="Q42" s="19">
        <f>IF(A42="","",COUNTIF(H42:L42,"Validé"))</f>
        <v/>
      </c>
      <c r="R42" s="20">
        <f>IF(A42="","",IFERROR(Q42/P42,0))</f>
        <v/>
      </c>
      <c r="S42" s="21">
        <f>IF(A42="","",IF(OR(C42="",D42="",E42="",F42="",COUNTA(H42:L42)&lt;5),"À compléter",IF(P42=0,"À compléter",IF(COUNTIF(H42:L42,"Bloqué")&gt;0,"Bloqué",IF(COUNTIF(H42:L42,"À confirmer")&gt;0,"À confirmer",IF(OR(O42="",TODAY()-O42&gt;Paramètres!$B$3),"À revérifier","Feu vert"))))))</f>
        <v/>
      </c>
      <c r="T42" s="22">
        <f>IF(A42="","",IF(E42="","Date à renseigner",IF(AND(COUNTIF(H42:L42,"Bloqué")&gt;0,M42=""),"Référence obstacle manquante",IF(S42="Feu vert","Prêt",IF(E42&lt;TODAY(),"Date dépassée non prête",IF(E42-TODAY()&lt;=Paramètres!$B$2,"Échéance proche non prête",IF(S42="Bloqué","Blocage à traiter",IF(S42="À revérifier","Vérification à renouveler","À préparer"))))))))</f>
        <v/>
      </c>
    </row>
    <row r="43" ht="22" customHeight="1">
      <c r="A43" s="15" t="n"/>
      <c r="B43" s="16" t="n"/>
      <c r="C43" s="16" t="n"/>
      <c r="D43" s="16" t="n"/>
      <c r="E43" s="28" t="n"/>
      <c r="F43" s="16" t="n"/>
      <c r="G43" s="15" t="n"/>
      <c r="H43" s="15" t="n"/>
      <c r="I43" s="15" t="n"/>
      <c r="J43" s="15" t="n"/>
      <c r="K43" s="15" t="n"/>
      <c r="L43" s="15" t="n"/>
      <c r="M43" s="15" t="n"/>
      <c r="N43" s="18" t="n"/>
      <c r="O43" s="28" t="n"/>
      <c r="P43" s="19">
        <f>IF(A43="","",5-COUNTIF(H43:L43,"Non applicable"))</f>
        <v/>
      </c>
      <c r="Q43" s="19">
        <f>IF(A43="","",COUNTIF(H43:L43,"Validé"))</f>
        <v/>
      </c>
      <c r="R43" s="20">
        <f>IF(A43="","",IFERROR(Q43/P43,0))</f>
        <v/>
      </c>
      <c r="S43" s="21">
        <f>IF(A43="","",IF(OR(C43="",D43="",E43="",F43="",COUNTA(H43:L43)&lt;5),"À compléter",IF(P43=0,"À compléter",IF(COUNTIF(H43:L43,"Bloqué")&gt;0,"Bloqué",IF(COUNTIF(H43:L43,"À confirmer")&gt;0,"À confirmer",IF(OR(O43="",TODAY()-O43&gt;Paramètres!$B$3),"À revérifier","Feu vert"))))))</f>
        <v/>
      </c>
      <c r="T43" s="22">
        <f>IF(A43="","",IF(E43="","Date à renseigner",IF(AND(COUNTIF(H43:L43,"Bloqué")&gt;0,M43=""),"Référence obstacle manquante",IF(S43="Feu vert","Prêt",IF(E43&lt;TODAY(),"Date dépassée non prête",IF(E43-TODAY()&lt;=Paramètres!$B$2,"Échéance proche non prête",IF(S43="Bloqué","Blocage à traiter",IF(S43="À revérifier","Vérification à renouveler","À préparer"))))))))</f>
        <v/>
      </c>
    </row>
    <row r="44" ht="22" customHeight="1">
      <c r="A44" s="15" t="n"/>
      <c r="B44" s="16" t="n"/>
      <c r="C44" s="16" t="n"/>
      <c r="D44" s="16" t="n"/>
      <c r="E44" s="28" t="n"/>
      <c r="F44" s="16" t="n"/>
      <c r="G44" s="15" t="n"/>
      <c r="H44" s="15" t="n"/>
      <c r="I44" s="15" t="n"/>
      <c r="J44" s="15" t="n"/>
      <c r="K44" s="15" t="n"/>
      <c r="L44" s="15" t="n"/>
      <c r="M44" s="15" t="n"/>
      <c r="N44" s="18" t="n"/>
      <c r="O44" s="28" t="n"/>
      <c r="P44" s="19">
        <f>IF(A44="","",5-COUNTIF(H44:L44,"Non applicable"))</f>
        <v/>
      </c>
      <c r="Q44" s="19">
        <f>IF(A44="","",COUNTIF(H44:L44,"Validé"))</f>
        <v/>
      </c>
      <c r="R44" s="20">
        <f>IF(A44="","",IFERROR(Q44/P44,0))</f>
        <v/>
      </c>
      <c r="S44" s="21">
        <f>IF(A44="","",IF(OR(C44="",D44="",E44="",F44="",COUNTA(H44:L44)&lt;5),"À compléter",IF(P44=0,"À compléter",IF(COUNTIF(H44:L44,"Bloqué")&gt;0,"Bloqué",IF(COUNTIF(H44:L44,"À confirmer")&gt;0,"À confirmer",IF(OR(O44="",TODAY()-O44&gt;Paramètres!$B$3),"À revérifier","Feu vert"))))))</f>
        <v/>
      </c>
      <c r="T44" s="22">
        <f>IF(A44="","",IF(E44="","Date à renseigner",IF(AND(COUNTIF(H44:L44,"Bloqué")&gt;0,M44=""),"Référence obstacle manquante",IF(S44="Feu vert","Prêt",IF(E44&lt;TODAY(),"Date dépassée non prête",IF(E44-TODAY()&lt;=Paramètres!$B$2,"Échéance proche non prête",IF(S44="Bloqué","Blocage à traiter",IF(S44="À revérifier","Vérification à renouveler","À préparer"))))))))</f>
        <v/>
      </c>
    </row>
    <row r="45" ht="22" customHeight="1">
      <c r="A45" s="15" t="n"/>
      <c r="B45" s="16" t="n"/>
      <c r="C45" s="16" t="n"/>
      <c r="D45" s="16" t="n"/>
      <c r="E45" s="28" t="n"/>
      <c r="F45" s="16" t="n"/>
      <c r="G45" s="15" t="n"/>
      <c r="H45" s="15" t="n"/>
      <c r="I45" s="15" t="n"/>
      <c r="J45" s="15" t="n"/>
      <c r="K45" s="15" t="n"/>
      <c r="L45" s="15" t="n"/>
      <c r="M45" s="15" t="n"/>
      <c r="N45" s="18" t="n"/>
      <c r="O45" s="28" t="n"/>
      <c r="P45" s="19">
        <f>IF(A45="","",5-COUNTIF(H45:L45,"Non applicable"))</f>
        <v/>
      </c>
      <c r="Q45" s="19">
        <f>IF(A45="","",COUNTIF(H45:L45,"Validé"))</f>
        <v/>
      </c>
      <c r="R45" s="20">
        <f>IF(A45="","",IFERROR(Q45/P45,0))</f>
        <v/>
      </c>
      <c r="S45" s="21">
        <f>IF(A45="","",IF(OR(C45="",D45="",E45="",F45="",COUNTA(H45:L45)&lt;5),"À compléter",IF(P45=0,"À compléter",IF(COUNTIF(H45:L45,"Bloqué")&gt;0,"Bloqué",IF(COUNTIF(H45:L45,"À confirmer")&gt;0,"À confirmer",IF(OR(O45="",TODAY()-O45&gt;Paramètres!$B$3),"À revérifier","Feu vert"))))))</f>
        <v/>
      </c>
      <c r="T45" s="22">
        <f>IF(A45="","",IF(E45="","Date à renseigner",IF(AND(COUNTIF(H45:L45,"Bloqué")&gt;0,M45=""),"Référence obstacle manquante",IF(S45="Feu vert","Prêt",IF(E45&lt;TODAY(),"Date dépassée non prête",IF(E45-TODAY()&lt;=Paramètres!$B$2,"Échéance proche non prête",IF(S45="Bloqué","Blocage à traiter",IF(S45="À revérifier","Vérification à renouveler","À préparer"))))))))</f>
        <v/>
      </c>
    </row>
    <row r="46" ht="22" customHeight="1">
      <c r="A46" s="15" t="n"/>
      <c r="B46" s="16" t="n"/>
      <c r="C46" s="16" t="n"/>
      <c r="D46" s="16" t="n"/>
      <c r="E46" s="28" t="n"/>
      <c r="F46" s="16" t="n"/>
      <c r="G46" s="15" t="n"/>
      <c r="H46" s="15" t="n"/>
      <c r="I46" s="15" t="n"/>
      <c r="J46" s="15" t="n"/>
      <c r="K46" s="15" t="n"/>
      <c r="L46" s="15" t="n"/>
      <c r="M46" s="15" t="n"/>
      <c r="N46" s="18" t="n"/>
      <c r="O46" s="28" t="n"/>
      <c r="P46" s="19">
        <f>IF(A46="","",5-COUNTIF(H46:L46,"Non applicable"))</f>
        <v/>
      </c>
      <c r="Q46" s="19">
        <f>IF(A46="","",COUNTIF(H46:L46,"Validé"))</f>
        <v/>
      </c>
      <c r="R46" s="20">
        <f>IF(A46="","",IFERROR(Q46/P46,0))</f>
        <v/>
      </c>
      <c r="S46" s="21">
        <f>IF(A46="","",IF(OR(C46="",D46="",E46="",F46="",COUNTA(H46:L46)&lt;5),"À compléter",IF(P46=0,"À compléter",IF(COUNTIF(H46:L46,"Bloqué")&gt;0,"Bloqué",IF(COUNTIF(H46:L46,"À confirmer")&gt;0,"À confirmer",IF(OR(O46="",TODAY()-O46&gt;Paramètres!$B$3),"À revérifier","Feu vert"))))))</f>
        <v/>
      </c>
      <c r="T46" s="22">
        <f>IF(A46="","",IF(E46="","Date à renseigner",IF(AND(COUNTIF(H46:L46,"Bloqué")&gt;0,M46=""),"Référence obstacle manquante",IF(S46="Feu vert","Prêt",IF(E46&lt;TODAY(),"Date dépassée non prête",IF(E46-TODAY()&lt;=Paramètres!$B$2,"Échéance proche non prête",IF(S46="Bloqué","Blocage à traiter",IF(S46="À revérifier","Vérification à renouveler","À préparer"))))))))</f>
        <v/>
      </c>
    </row>
    <row r="47" ht="22" customHeight="1">
      <c r="A47" s="15" t="n"/>
      <c r="B47" s="16" t="n"/>
      <c r="C47" s="16" t="n"/>
      <c r="D47" s="16" t="n"/>
      <c r="E47" s="28" t="n"/>
      <c r="F47" s="16" t="n"/>
      <c r="G47" s="15" t="n"/>
      <c r="H47" s="15" t="n"/>
      <c r="I47" s="15" t="n"/>
      <c r="J47" s="15" t="n"/>
      <c r="K47" s="15" t="n"/>
      <c r="L47" s="15" t="n"/>
      <c r="M47" s="15" t="n"/>
      <c r="N47" s="18" t="n"/>
      <c r="O47" s="28" t="n"/>
      <c r="P47" s="19">
        <f>IF(A47="","",5-COUNTIF(H47:L47,"Non applicable"))</f>
        <v/>
      </c>
      <c r="Q47" s="19">
        <f>IF(A47="","",COUNTIF(H47:L47,"Validé"))</f>
        <v/>
      </c>
      <c r="R47" s="20">
        <f>IF(A47="","",IFERROR(Q47/P47,0))</f>
        <v/>
      </c>
      <c r="S47" s="21">
        <f>IF(A47="","",IF(OR(C47="",D47="",E47="",F47="",COUNTA(H47:L47)&lt;5),"À compléter",IF(P47=0,"À compléter",IF(COUNTIF(H47:L47,"Bloqué")&gt;0,"Bloqué",IF(COUNTIF(H47:L47,"À confirmer")&gt;0,"À confirmer",IF(OR(O47="",TODAY()-O47&gt;Paramètres!$B$3),"À revérifier","Feu vert"))))))</f>
        <v/>
      </c>
      <c r="T47" s="22">
        <f>IF(A47="","",IF(E47="","Date à renseigner",IF(AND(COUNTIF(H47:L47,"Bloqué")&gt;0,M47=""),"Référence obstacle manquante",IF(S47="Feu vert","Prêt",IF(E47&lt;TODAY(),"Date dépassée non prête",IF(E47-TODAY()&lt;=Paramètres!$B$2,"Échéance proche non prête",IF(S47="Bloqué","Blocage à traiter",IF(S47="À revérifier","Vérification à renouveler","À préparer"))))))))</f>
        <v/>
      </c>
    </row>
    <row r="48" ht="22" customHeight="1">
      <c r="A48" s="15" t="n"/>
      <c r="B48" s="16" t="n"/>
      <c r="C48" s="16" t="n"/>
      <c r="D48" s="16" t="n"/>
      <c r="E48" s="28" t="n"/>
      <c r="F48" s="16" t="n"/>
      <c r="G48" s="15" t="n"/>
      <c r="H48" s="15" t="n"/>
      <c r="I48" s="15" t="n"/>
      <c r="J48" s="15" t="n"/>
      <c r="K48" s="15" t="n"/>
      <c r="L48" s="15" t="n"/>
      <c r="M48" s="15" t="n"/>
      <c r="N48" s="18" t="n"/>
      <c r="O48" s="28" t="n"/>
      <c r="P48" s="19">
        <f>IF(A48="","",5-COUNTIF(H48:L48,"Non applicable"))</f>
        <v/>
      </c>
      <c r="Q48" s="19">
        <f>IF(A48="","",COUNTIF(H48:L48,"Validé"))</f>
        <v/>
      </c>
      <c r="R48" s="20">
        <f>IF(A48="","",IFERROR(Q48/P48,0))</f>
        <v/>
      </c>
      <c r="S48" s="21">
        <f>IF(A48="","",IF(OR(C48="",D48="",E48="",F48="",COUNTA(H48:L48)&lt;5),"À compléter",IF(P48=0,"À compléter",IF(COUNTIF(H48:L48,"Bloqué")&gt;0,"Bloqué",IF(COUNTIF(H48:L48,"À confirmer")&gt;0,"À confirmer",IF(OR(O48="",TODAY()-O48&gt;Paramètres!$B$3),"À revérifier","Feu vert"))))))</f>
        <v/>
      </c>
      <c r="T48" s="22">
        <f>IF(A48="","",IF(E48="","Date à renseigner",IF(AND(COUNTIF(H48:L48,"Bloqué")&gt;0,M48=""),"Référence obstacle manquante",IF(S48="Feu vert","Prêt",IF(E48&lt;TODAY(),"Date dépassée non prête",IF(E48-TODAY()&lt;=Paramètres!$B$2,"Échéance proche non prête",IF(S48="Bloqué","Blocage à traiter",IF(S48="À revérifier","Vérification à renouveler","À préparer"))))))))</f>
        <v/>
      </c>
    </row>
    <row r="49" ht="22" customHeight="1">
      <c r="A49" s="15" t="n"/>
      <c r="B49" s="16" t="n"/>
      <c r="C49" s="16" t="n"/>
      <c r="D49" s="16" t="n"/>
      <c r="E49" s="28" t="n"/>
      <c r="F49" s="16" t="n"/>
      <c r="G49" s="15" t="n"/>
      <c r="H49" s="15" t="n"/>
      <c r="I49" s="15" t="n"/>
      <c r="J49" s="15" t="n"/>
      <c r="K49" s="15" t="n"/>
      <c r="L49" s="15" t="n"/>
      <c r="M49" s="15" t="n"/>
      <c r="N49" s="18" t="n"/>
      <c r="O49" s="28" t="n"/>
      <c r="P49" s="19">
        <f>IF(A49="","",5-COUNTIF(H49:L49,"Non applicable"))</f>
        <v/>
      </c>
      <c r="Q49" s="19">
        <f>IF(A49="","",COUNTIF(H49:L49,"Validé"))</f>
        <v/>
      </c>
      <c r="R49" s="20">
        <f>IF(A49="","",IFERROR(Q49/P49,0))</f>
        <v/>
      </c>
      <c r="S49" s="21">
        <f>IF(A49="","",IF(OR(C49="",D49="",E49="",F49="",COUNTA(H49:L49)&lt;5),"À compléter",IF(P49=0,"À compléter",IF(COUNTIF(H49:L49,"Bloqué")&gt;0,"Bloqué",IF(COUNTIF(H49:L49,"À confirmer")&gt;0,"À confirmer",IF(OR(O49="",TODAY()-O49&gt;Paramètres!$B$3),"À revérifier","Feu vert"))))))</f>
        <v/>
      </c>
      <c r="T49" s="22">
        <f>IF(A49="","",IF(E49="","Date à renseigner",IF(AND(COUNTIF(H49:L49,"Bloqué")&gt;0,M49=""),"Référence obstacle manquante",IF(S49="Feu vert","Prêt",IF(E49&lt;TODAY(),"Date dépassée non prête",IF(E49-TODAY()&lt;=Paramètres!$B$2,"Échéance proche non prête",IF(S49="Bloqué","Blocage à traiter",IF(S49="À revérifier","Vérification à renouveler","À préparer"))))))))</f>
        <v/>
      </c>
    </row>
    <row r="50" ht="22" customHeight="1">
      <c r="A50" s="15" t="n"/>
      <c r="B50" s="16" t="n"/>
      <c r="C50" s="16" t="n"/>
      <c r="D50" s="16" t="n"/>
      <c r="E50" s="28" t="n"/>
      <c r="F50" s="16" t="n"/>
      <c r="G50" s="15" t="n"/>
      <c r="H50" s="15" t="n"/>
      <c r="I50" s="15" t="n"/>
      <c r="J50" s="15" t="n"/>
      <c r="K50" s="15" t="n"/>
      <c r="L50" s="15" t="n"/>
      <c r="M50" s="15" t="n"/>
      <c r="N50" s="18" t="n"/>
      <c r="O50" s="28" t="n"/>
      <c r="P50" s="19">
        <f>IF(A50="","",5-COUNTIF(H50:L50,"Non applicable"))</f>
        <v/>
      </c>
      <c r="Q50" s="19">
        <f>IF(A50="","",COUNTIF(H50:L50,"Validé"))</f>
        <v/>
      </c>
      <c r="R50" s="20">
        <f>IF(A50="","",IFERROR(Q50/P50,0))</f>
        <v/>
      </c>
      <c r="S50" s="21">
        <f>IF(A50="","",IF(OR(C50="",D50="",E50="",F50="",COUNTA(H50:L50)&lt;5),"À compléter",IF(P50=0,"À compléter",IF(COUNTIF(H50:L50,"Bloqué")&gt;0,"Bloqué",IF(COUNTIF(H50:L50,"À confirmer")&gt;0,"À confirmer",IF(OR(O50="",TODAY()-O50&gt;Paramètres!$B$3),"À revérifier","Feu vert"))))))</f>
        <v/>
      </c>
      <c r="T50" s="22">
        <f>IF(A50="","",IF(E50="","Date à renseigner",IF(AND(COUNTIF(H50:L50,"Bloqué")&gt;0,M50=""),"Référence obstacle manquante",IF(S50="Feu vert","Prêt",IF(E50&lt;TODAY(),"Date dépassée non prête",IF(E50-TODAY()&lt;=Paramètres!$B$2,"Échéance proche non prête",IF(S50="Bloqué","Blocage à traiter",IF(S50="À revérifier","Vérification à renouveler","À préparer"))))))))</f>
        <v/>
      </c>
    </row>
    <row r="51" ht="22" customHeight="1">
      <c r="A51" s="15" t="n"/>
      <c r="B51" s="16" t="n"/>
      <c r="C51" s="16" t="n"/>
      <c r="D51" s="16" t="n"/>
      <c r="E51" s="28" t="n"/>
      <c r="F51" s="16" t="n"/>
      <c r="G51" s="15" t="n"/>
      <c r="H51" s="15" t="n"/>
      <c r="I51" s="15" t="n"/>
      <c r="J51" s="15" t="n"/>
      <c r="K51" s="15" t="n"/>
      <c r="L51" s="15" t="n"/>
      <c r="M51" s="15" t="n"/>
      <c r="N51" s="18" t="n"/>
      <c r="O51" s="28" t="n"/>
      <c r="P51" s="19">
        <f>IF(A51="","",5-COUNTIF(H51:L51,"Non applicable"))</f>
        <v/>
      </c>
      <c r="Q51" s="19">
        <f>IF(A51="","",COUNTIF(H51:L51,"Validé"))</f>
        <v/>
      </c>
      <c r="R51" s="20">
        <f>IF(A51="","",IFERROR(Q51/P51,0))</f>
        <v/>
      </c>
      <c r="S51" s="21">
        <f>IF(A51="","",IF(OR(C51="",D51="",E51="",F51="",COUNTA(H51:L51)&lt;5),"À compléter",IF(P51=0,"À compléter",IF(COUNTIF(H51:L51,"Bloqué")&gt;0,"Bloqué",IF(COUNTIF(H51:L51,"À confirmer")&gt;0,"À confirmer",IF(OR(O51="",TODAY()-O51&gt;Paramètres!$B$3),"À revérifier","Feu vert"))))))</f>
        <v/>
      </c>
      <c r="T51" s="22">
        <f>IF(A51="","",IF(E51="","Date à renseigner",IF(AND(COUNTIF(H51:L51,"Bloqué")&gt;0,M51=""),"Référence obstacle manquante",IF(S51="Feu vert","Prêt",IF(E51&lt;TODAY(),"Date dépassée non prête",IF(E51-TODAY()&lt;=Paramètres!$B$2,"Échéance proche non prête",IF(S51="Bloqué","Blocage à traiter",IF(S51="À revérifier","Vérification à renouveler","À préparer"))))))))</f>
        <v/>
      </c>
    </row>
    <row r="52" ht="22" customHeight="1">
      <c r="A52" s="15" t="n"/>
      <c r="B52" s="16" t="n"/>
      <c r="C52" s="16" t="n"/>
      <c r="D52" s="16" t="n"/>
      <c r="E52" s="28" t="n"/>
      <c r="F52" s="16" t="n"/>
      <c r="G52" s="15" t="n"/>
      <c r="H52" s="15" t="n"/>
      <c r="I52" s="15" t="n"/>
      <c r="J52" s="15" t="n"/>
      <c r="K52" s="15" t="n"/>
      <c r="L52" s="15" t="n"/>
      <c r="M52" s="15" t="n"/>
      <c r="N52" s="18" t="n"/>
      <c r="O52" s="28" t="n"/>
      <c r="P52" s="19">
        <f>IF(A52="","",5-COUNTIF(H52:L52,"Non applicable"))</f>
        <v/>
      </c>
      <c r="Q52" s="19">
        <f>IF(A52="","",COUNTIF(H52:L52,"Validé"))</f>
        <v/>
      </c>
      <c r="R52" s="20">
        <f>IF(A52="","",IFERROR(Q52/P52,0))</f>
        <v/>
      </c>
      <c r="S52" s="21">
        <f>IF(A52="","",IF(OR(C52="",D52="",E52="",F52="",COUNTA(H52:L52)&lt;5),"À compléter",IF(P52=0,"À compléter",IF(COUNTIF(H52:L52,"Bloqué")&gt;0,"Bloqué",IF(COUNTIF(H52:L52,"À confirmer")&gt;0,"À confirmer",IF(OR(O52="",TODAY()-O52&gt;Paramètres!$B$3),"À revérifier","Feu vert"))))))</f>
        <v/>
      </c>
      <c r="T52" s="22">
        <f>IF(A52="","",IF(E52="","Date à renseigner",IF(AND(COUNTIF(H52:L52,"Bloqué")&gt;0,M52=""),"Référence obstacle manquante",IF(S52="Feu vert","Prêt",IF(E52&lt;TODAY(),"Date dépassée non prête",IF(E52-TODAY()&lt;=Paramètres!$B$2,"Échéance proche non prête",IF(S52="Bloqué","Blocage à traiter",IF(S52="À revérifier","Vérification à renouveler","À préparer"))))))))</f>
        <v/>
      </c>
    </row>
    <row r="53" ht="22" customHeight="1">
      <c r="A53" s="15" t="n"/>
      <c r="B53" s="16" t="n"/>
      <c r="C53" s="16" t="n"/>
      <c r="D53" s="16" t="n"/>
      <c r="E53" s="28" t="n"/>
      <c r="F53" s="16" t="n"/>
      <c r="G53" s="15" t="n"/>
      <c r="H53" s="15" t="n"/>
      <c r="I53" s="15" t="n"/>
      <c r="J53" s="15" t="n"/>
      <c r="K53" s="15" t="n"/>
      <c r="L53" s="15" t="n"/>
      <c r="M53" s="15" t="n"/>
      <c r="N53" s="18" t="n"/>
      <c r="O53" s="28" t="n"/>
      <c r="P53" s="19">
        <f>IF(A53="","",5-COUNTIF(H53:L53,"Non applicable"))</f>
        <v/>
      </c>
      <c r="Q53" s="19">
        <f>IF(A53="","",COUNTIF(H53:L53,"Validé"))</f>
        <v/>
      </c>
      <c r="R53" s="20">
        <f>IF(A53="","",IFERROR(Q53/P53,0))</f>
        <v/>
      </c>
      <c r="S53" s="21">
        <f>IF(A53="","",IF(OR(C53="",D53="",E53="",F53="",COUNTA(H53:L53)&lt;5),"À compléter",IF(P53=0,"À compléter",IF(COUNTIF(H53:L53,"Bloqué")&gt;0,"Bloqué",IF(COUNTIF(H53:L53,"À confirmer")&gt;0,"À confirmer",IF(OR(O53="",TODAY()-O53&gt;Paramètres!$B$3),"À revérifier","Feu vert"))))))</f>
        <v/>
      </c>
      <c r="T53" s="22">
        <f>IF(A53="","",IF(E53="","Date à renseigner",IF(AND(COUNTIF(H53:L53,"Bloqué")&gt;0,M53=""),"Référence obstacle manquante",IF(S53="Feu vert","Prêt",IF(E53&lt;TODAY(),"Date dépassée non prête",IF(E53-TODAY()&lt;=Paramètres!$B$2,"Échéance proche non prête",IF(S53="Bloqué","Blocage à traiter",IF(S53="À revérifier","Vérification à renouveler","À préparer"))))))))</f>
        <v/>
      </c>
    </row>
    <row r="54" ht="22" customHeight="1">
      <c r="A54" s="15" t="n"/>
      <c r="B54" s="16" t="n"/>
      <c r="C54" s="16" t="n"/>
      <c r="D54" s="16" t="n"/>
      <c r="E54" s="28" t="n"/>
      <c r="F54" s="16" t="n"/>
      <c r="G54" s="15" t="n"/>
      <c r="H54" s="15" t="n"/>
      <c r="I54" s="15" t="n"/>
      <c r="J54" s="15" t="n"/>
      <c r="K54" s="15" t="n"/>
      <c r="L54" s="15" t="n"/>
      <c r="M54" s="15" t="n"/>
      <c r="N54" s="18" t="n"/>
      <c r="O54" s="28" t="n"/>
      <c r="P54" s="19">
        <f>IF(A54="","",5-COUNTIF(H54:L54,"Non applicable"))</f>
        <v/>
      </c>
      <c r="Q54" s="19">
        <f>IF(A54="","",COUNTIF(H54:L54,"Validé"))</f>
        <v/>
      </c>
      <c r="R54" s="20">
        <f>IF(A54="","",IFERROR(Q54/P54,0))</f>
        <v/>
      </c>
      <c r="S54" s="21">
        <f>IF(A54="","",IF(OR(C54="",D54="",E54="",F54="",COUNTA(H54:L54)&lt;5),"À compléter",IF(P54=0,"À compléter",IF(COUNTIF(H54:L54,"Bloqué")&gt;0,"Bloqué",IF(COUNTIF(H54:L54,"À confirmer")&gt;0,"À confirmer",IF(OR(O54="",TODAY()-O54&gt;Paramètres!$B$3),"À revérifier","Feu vert"))))))</f>
        <v/>
      </c>
      <c r="T54" s="22">
        <f>IF(A54="","",IF(E54="","Date à renseigner",IF(AND(COUNTIF(H54:L54,"Bloqué")&gt;0,M54=""),"Référence obstacle manquante",IF(S54="Feu vert","Prêt",IF(E54&lt;TODAY(),"Date dépassée non prête",IF(E54-TODAY()&lt;=Paramètres!$B$2,"Échéance proche non prête",IF(S54="Bloqué","Blocage à traiter",IF(S54="À revérifier","Vérification à renouveler","À préparer"))))))))</f>
        <v/>
      </c>
    </row>
    <row r="55" ht="22" customHeight="1">
      <c r="A55" s="15" t="n"/>
      <c r="B55" s="16" t="n"/>
      <c r="C55" s="16" t="n"/>
      <c r="D55" s="16" t="n"/>
      <c r="E55" s="28" t="n"/>
      <c r="F55" s="16" t="n"/>
      <c r="G55" s="15" t="n"/>
      <c r="H55" s="15" t="n"/>
      <c r="I55" s="15" t="n"/>
      <c r="J55" s="15" t="n"/>
      <c r="K55" s="15" t="n"/>
      <c r="L55" s="15" t="n"/>
      <c r="M55" s="15" t="n"/>
      <c r="N55" s="18" t="n"/>
      <c r="O55" s="28" t="n"/>
      <c r="P55" s="19">
        <f>IF(A55="","",5-COUNTIF(H55:L55,"Non applicable"))</f>
        <v/>
      </c>
      <c r="Q55" s="19">
        <f>IF(A55="","",COUNTIF(H55:L55,"Validé"))</f>
        <v/>
      </c>
      <c r="R55" s="20">
        <f>IF(A55="","",IFERROR(Q55/P55,0))</f>
        <v/>
      </c>
      <c r="S55" s="21">
        <f>IF(A55="","",IF(OR(C55="",D55="",E55="",F55="",COUNTA(H55:L55)&lt;5),"À compléter",IF(P55=0,"À compléter",IF(COUNTIF(H55:L55,"Bloqué")&gt;0,"Bloqué",IF(COUNTIF(H55:L55,"À confirmer")&gt;0,"À confirmer",IF(OR(O55="",TODAY()-O55&gt;Paramètres!$B$3),"À revérifier","Feu vert"))))))</f>
        <v/>
      </c>
      <c r="T55" s="22">
        <f>IF(A55="","",IF(E55="","Date à renseigner",IF(AND(COUNTIF(H55:L55,"Bloqué")&gt;0,M55=""),"Référence obstacle manquante",IF(S55="Feu vert","Prêt",IF(E55&lt;TODAY(),"Date dépassée non prête",IF(E55-TODAY()&lt;=Paramètres!$B$2,"Échéance proche non prête",IF(S55="Bloqué","Blocage à traiter",IF(S55="À revérifier","Vérification à renouveler","À préparer"))))))))</f>
        <v/>
      </c>
    </row>
    <row r="56" ht="22" customHeight="1">
      <c r="A56" s="15" t="n"/>
      <c r="B56" s="16" t="n"/>
      <c r="C56" s="16" t="n"/>
      <c r="D56" s="16" t="n"/>
      <c r="E56" s="28" t="n"/>
      <c r="F56" s="16" t="n"/>
      <c r="G56" s="15" t="n"/>
      <c r="H56" s="15" t="n"/>
      <c r="I56" s="15" t="n"/>
      <c r="J56" s="15" t="n"/>
      <c r="K56" s="15" t="n"/>
      <c r="L56" s="15" t="n"/>
      <c r="M56" s="15" t="n"/>
      <c r="N56" s="18" t="n"/>
      <c r="O56" s="28" t="n"/>
      <c r="P56" s="19">
        <f>IF(A56="","",5-COUNTIF(H56:L56,"Non applicable"))</f>
        <v/>
      </c>
      <c r="Q56" s="19">
        <f>IF(A56="","",COUNTIF(H56:L56,"Validé"))</f>
        <v/>
      </c>
      <c r="R56" s="20">
        <f>IF(A56="","",IFERROR(Q56/P56,0))</f>
        <v/>
      </c>
      <c r="S56" s="21">
        <f>IF(A56="","",IF(OR(C56="",D56="",E56="",F56="",COUNTA(H56:L56)&lt;5),"À compléter",IF(P56=0,"À compléter",IF(COUNTIF(H56:L56,"Bloqué")&gt;0,"Bloqué",IF(COUNTIF(H56:L56,"À confirmer")&gt;0,"À confirmer",IF(OR(O56="",TODAY()-O56&gt;Paramètres!$B$3),"À revérifier","Feu vert"))))))</f>
        <v/>
      </c>
      <c r="T56" s="22">
        <f>IF(A56="","",IF(E56="","Date à renseigner",IF(AND(COUNTIF(H56:L56,"Bloqué")&gt;0,M56=""),"Référence obstacle manquante",IF(S56="Feu vert","Prêt",IF(E56&lt;TODAY(),"Date dépassée non prête",IF(E56-TODAY()&lt;=Paramètres!$B$2,"Échéance proche non prête",IF(S56="Bloqué","Blocage à traiter",IF(S56="À revérifier","Vérification à renouveler","À préparer"))))))))</f>
        <v/>
      </c>
    </row>
    <row r="57" ht="22" customHeight="1">
      <c r="A57" s="15" t="n"/>
      <c r="B57" s="16" t="n"/>
      <c r="C57" s="16" t="n"/>
      <c r="D57" s="16" t="n"/>
      <c r="E57" s="28" t="n"/>
      <c r="F57" s="16" t="n"/>
      <c r="G57" s="15" t="n"/>
      <c r="H57" s="15" t="n"/>
      <c r="I57" s="15" t="n"/>
      <c r="J57" s="15" t="n"/>
      <c r="K57" s="15" t="n"/>
      <c r="L57" s="15" t="n"/>
      <c r="M57" s="15" t="n"/>
      <c r="N57" s="18" t="n"/>
      <c r="O57" s="28" t="n"/>
      <c r="P57" s="19">
        <f>IF(A57="","",5-COUNTIF(H57:L57,"Non applicable"))</f>
        <v/>
      </c>
      <c r="Q57" s="19">
        <f>IF(A57="","",COUNTIF(H57:L57,"Validé"))</f>
        <v/>
      </c>
      <c r="R57" s="20">
        <f>IF(A57="","",IFERROR(Q57/P57,0))</f>
        <v/>
      </c>
      <c r="S57" s="21">
        <f>IF(A57="","",IF(OR(C57="",D57="",E57="",F57="",COUNTA(H57:L57)&lt;5),"À compléter",IF(P57=0,"À compléter",IF(COUNTIF(H57:L57,"Bloqué")&gt;0,"Bloqué",IF(COUNTIF(H57:L57,"À confirmer")&gt;0,"À confirmer",IF(OR(O57="",TODAY()-O57&gt;Paramètres!$B$3),"À revérifier","Feu vert"))))))</f>
        <v/>
      </c>
      <c r="T57" s="22">
        <f>IF(A57="","",IF(E57="","Date à renseigner",IF(AND(COUNTIF(H57:L57,"Bloqué")&gt;0,M57=""),"Référence obstacle manquante",IF(S57="Feu vert","Prêt",IF(E57&lt;TODAY(),"Date dépassée non prête",IF(E57-TODAY()&lt;=Paramètres!$B$2,"Échéance proche non prête",IF(S57="Bloqué","Blocage à traiter",IF(S57="À revérifier","Vérification à renouveler","À préparer"))))))))</f>
        <v/>
      </c>
    </row>
    <row r="58" ht="22" customHeight="1">
      <c r="A58" s="15" t="n"/>
      <c r="B58" s="16" t="n"/>
      <c r="C58" s="16" t="n"/>
      <c r="D58" s="16" t="n"/>
      <c r="E58" s="28" t="n"/>
      <c r="F58" s="16" t="n"/>
      <c r="G58" s="15" t="n"/>
      <c r="H58" s="15" t="n"/>
      <c r="I58" s="15" t="n"/>
      <c r="J58" s="15" t="n"/>
      <c r="K58" s="15" t="n"/>
      <c r="L58" s="15" t="n"/>
      <c r="M58" s="15" t="n"/>
      <c r="N58" s="18" t="n"/>
      <c r="O58" s="28" t="n"/>
      <c r="P58" s="19">
        <f>IF(A58="","",5-COUNTIF(H58:L58,"Non applicable"))</f>
        <v/>
      </c>
      <c r="Q58" s="19">
        <f>IF(A58="","",COUNTIF(H58:L58,"Validé"))</f>
        <v/>
      </c>
      <c r="R58" s="20">
        <f>IF(A58="","",IFERROR(Q58/P58,0))</f>
        <v/>
      </c>
      <c r="S58" s="21">
        <f>IF(A58="","",IF(OR(C58="",D58="",E58="",F58="",COUNTA(H58:L58)&lt;5),"À compléter",IF(P58=0,"À compléter",IF(COUNTIF(H58:L58,"Bloqué")&gt;0,"Bloqué",IF(COUNTIF(H58:L58,"À confirmer")&gt;0,"À confirmer",IF(OR(O58="",TODAY()-O58&gt;Paramètres!$B$3),"À revérifier","Feu vert"))))))</f>
        <v/>
      </c>
      <c r="T58" s="22">
        <f>IF(A58="","",IF(E58="","Date à renseigner",IF(AND(COUNTIF(H58:L58,"Bloqué")&gt;0,M58=""),"Référence obstacle manquante",IF(S58="Feu vert","Prêt",IF(E58&lt;TODAY(),"Date dépassée non prête",IF(E58-TODAY()&lt;=Paramètres!$B$2,"Échéance proche non prête",IF(S58="Bloqué","Blocage à traiter",IF(S58="À revérifier","Vérification à renouveler","À préparer"))))))))</f>
        <v/>
      </c>
    </row>
    <row r="59" ht="22" customHeight="1">
      <c r="A59" s="15" t="n"/>
      <c r="B59" s="16" t="n"/>
      <c r="C59" s="16" t="n"/>
      <c r="D59" s="16" t="n"/>
      <c r="E59" s="28" t="n"/>
      <c r="F59" s="16" t="n"/>
      <c r="G59" s="15" t="n"/>
      <c r="H59" s="15" t="n"/>
      <c r="I59" s="15" t="n"/>
      <c r="J59" s="15" t="n"/>
      <c r="K59" s="15" t="n"/>
      <c r="L59" s="15" t="n"/>
      <c r="M59" s="15" t="n"/>
      <c r="N59" s="18" t="n"/>
      <c r="O59" s="28" t="n"/>
      <c r="P59" s="19">
        <f>IF(A59="","",5-COUNTIF(H59:L59,"Non applicable"))</f>
        <v/>
      </c>
      <c r="Q59" s="19">
        <f>IF(A59="","",COUNTIF(H59:L59,"Validé"))</f>
        <v/>
      </c>
      <c r="R59" s="20">
        <f>IF(A59="","",IFERROR(Q59/P59,0))</f>
        <v/>
      </c>
      <c r="S59" s="21">
        <f>IF(A59="","",IF(OR(C59="",D59="",E59="",F59="",COUNTA(H59:L59)&lt;5),"À compléter",IF(P59=0,"À compléter",IF(COUNTIF(H59:L59,"Bloqué")&gt;0,"Bloqué",IF(COUNTIF(H59:L59,"À confirmer")&gt;0,"À confirmer",IF(OR(O59="",TODAY()-O59&gt;Paramètres!$B$3),"À revérifier","Feu vert"))))))</f>
        <v/>
      </c>
      <c r="T59" s="22">
        <f>IF(A59="","",IF(E59="","Date à renseigner",IF(AND(COUNTIF(H59:L59,"Bloqué")&gt;0,M59=""),"Référence obstacle manquante",IF(S59="Feu vert","Prêt",IF(E59&lt;TODAY(),"Date dépassée non prête",IF(E59-TODAY()&lt;=Paramètres!$B$2,"Échéance proche non prête",IF(S59="Bloqué","Blocage à traiter",IF(S59="À revérifier","Vérification à renouveler","À préparer"))))))))</f>
        <v/>
      </c>
    </row>
    <row r="60" ht="22" customHeight="1">
      <c r="A60" s="15" t="n"/>
      <c r="B60" s="16" t="n"/>
      <c r="C60" s="16" t="n"/>
      <c r="D60" s="16" t="n"/>
      <c r="E60" s="28" t="n"/>
      <c r="F60" s="16" t="n"/>
      <c r="G60" s="15" t="n"/>
      <c r="H60" s="15" t="n"/>
      <c r="I60" s="15" t="n"/>
      <c r="J60" s="15" t="n"/>
      <c r="K60" s="15" t="n"/>
      <c r="L60" s="15" t="n"/>
      <c r="M60" s="15" t="n"/>
      <c r="N60" s="18" t="n"/>
      <c r="O60" s="28" t="n"/>
      <c r="P60" s="19">
        <f>IF(A60="","",5-COUNTIF(H60:L60,"Non applicable"))</f>
        <v/>
      </c>
      <c r="Q60" s="19">
        <f>IF(A60="","",COUNTIF(H60:L60,"Validé"))</f>
        <v/>
      </c>
      <c r="R60" s="20">
        <f>IF(A60="","",IFERROR(Q60/P60,0))</f>
        <v/>
      </c>
      <c r="S60" s="21">
        <f>IF(A60="","",IF(OR(C60="",D60="",E60="",F60="",COUNTA(H60:L60)&lt;5),"À compléter",IF(P60=0,"À compléter",IF(COUNTIF(H60:L60,"Bloqué")&gt;0,"Bloqué",IF(COUNTIF(H60:L60,"À confirmer")&gt;0,"À confirmer",IF(OR(O60="",TODAY()-O60&gt;Paramètres!$B$3),"À revérifier","Feu vert"))))))</f>
        <v/>
      </c>
      <c r="T60" s="22">
        <f>IF(A60="","",IF(E60="","Date à renseigner",IF(AND(COUNTIF(H60:L60,"Bloqué")&gt;0,M60=""),"Référence obstacle manquante",IF(S60="Feu vert","Prêt",IF(E60&lt;TODAY(),"Date dépassée non prête",IF(E60-TODAY()&lt;=Paramètres!$B$2,"Échéance proche non prête",IF(S60="Bloqué","Blocage à traiter",IF(S60="À revérifier","Vérification à renouveler","À préparer"))))))))</f>
        <v/>
      </c>
    </row>
    <row r="61" ht="22" customHeight="1">
      <c r="A61" s="15" t="n"/>
      <c r="B61" s="16" t="n"/>
      <c r="C61" s="16" t="n"/>
      <c r="D61" s="16" t="n"/>
      <c r="E61" s="28" t="n"/>
      <c r="F61" s="16" t="n"/>
      <c r="G61" s="15" t="n"/>
      <c r="H61" s="15" t="n"/>
      <c r="I61" s="15" t="n"/>
      <c r="J61" s="15" t="n"/>
      <c r="K61" s="15" t="n"/>
      <c r="L61" s="15" t="n"/>
      <c r="M61" s="15" t="n"/>
      <c r="N61" s="18" t="n"/>
      <c r="O61" s="28" t="n"/>
      <c r="P61" s="19">
        <f>IF(A61="","",5-COUNTIF(H61:L61,"Non applicable"))</f>
        <v/>
      </c>
      <c r="Q61" s="19">
        <f>IF(A61="","",COUNTIF(H61:L61,"Validé"))</f>
        <v/>
      </c>
      <c r="R61" s="20">
        <f>IF(A61="","",IFERROR(Q61/P61,0))</f>
        <v/>
      </c>
      <c r="S61" s="21">
        <f>IF(A61="","",IF(OR(C61="",D61="",E61="",F61="",COUNTA(H61:L61)&lt;5),"À compléter",IF(P61=0,"À compléter",IF(COUNTIF(H61:L61,"Bloqué")&gt;0,"Bloqué",IF(COUNTIF(H61:L61,"À confirmer")&gt;0,"À confirmer",IF(OR(O61="",TODAY()-O61&gt;Paramètres!$B$3),"À revérifier","Feu vert"))))))</f>
        <v/>
      </c>
      <c r="T61" s="22">
        <f>IF(A61="","",IF(E61="","Date à renseigner",IF(AND(COUNTIF(H61:L61,"Bloqué")&gt;0,M61=""),"Référence obstacle manquante",IF(S61="Feu vert","Prêt",IF(E61&lt;TODAY(),"Date dépassée non prête",IF(E61-TODAY()&lt;=Paramètres!$B$2,"Échéance proche non prête",IF(S61="Bloqué","Blocage à traiter",IF(S61="À revérifier","Vérification à renouveler","À préparer"))))))))</f>
        <v/>
      </c>
    </row>
    <row r="62" ht="22" customHeight="1">
      <c r="A62" s="15" t="n"/>
      <c r="B62" s="16" t="n"/>
      <c r="C62" s="16" t="n"/>
      <c r="D62" s="16" t="n"/>
      <c r="E62" s="28" t="n"/>
      <c r="F62" s="16" t="n"/>
      <c r="G62" s="15" t="n"/>
      <c r="H62" s="15" t="n"/>
      <c r="I62" s="15" t="n"/>
      <c r="J62" s="15" t="n"/>
      <c r="K62" s="15" t="n"/>
      <c r="L62" s="15" t="n"/>
      <c r="M62" s="15" t="n"/>
      <c r="N62" s="18" t="n"/>
      <c r="O62" s="28" t="n"/>
      <c r="P62" s="19">
        <f>IF(A62="","",5-COUNTIF(H62:L62,"Non applicable"))</f>
        <v/>
      </c>
      <c r="Q62" s="19">
        <f>IF(A62="","",COUNTIF(H62:L62,"Validé"))</f>
        <v/>
      </c>
      <c r="R62" s="20">
        <f>IF(A62="","",IFERROR(Q62/P62,0))</f>
        <v/>
      </c>
      <c r="S62" s="21">
        <f>IF(A62="","",IF(OR(C62="",D62="",E62="",F62="",COUNTA(H62:L62)&lt;5),"À compléter",IF(P62=0,"À compléter",IF(COUNTIF(H62:L62,"Bloqué")&gt;0,"Bloqué",IF(COUNTIF(H62:L62,"À confirmer")&gt;0,"À confirmer",IF(OR(O62="",TODAY()-O62&gt;Paramètres!$B$3),"À revérifier","Feu vert"))))))</f>
        <v/>
      </c>
      <c r="T62" s="22">
        <f>IF(A62="","",IF(E62="","Date à renseigner",IF(AND(COUNTIF(H62:L62,"Bloqué")&gt;0,M62=""),"Référence obstacle manquante",IF(S62="Feu vert","Prêt",IF(E62&lt;TODAY(),"Date dépassée non prête",IF(E62-TODAY()&lt;=Paramètres!$B$2,"Échéance proche non prête",IF(S62="Bloqué","Blocage à traiter",IF(S62="À revérifier","Vérification à renouveler","À préparer"))))))))</f>
        <v/>
      </c>
    </row>
    <row r="63" ht="22" customHeight="1">
      <c r="A63" s="15" t="n"/>
      <c r="B63" s="16" t="n"/>
      <c r="C63" s="16" t="n"/>
      <c r="D63" s="16" t="n"/>
      <c r="E63" s="28" t="n"/>
      <c r="F63" s="16" t="n"/>
      <c r="G63" s="15" t="n"/>
      <c r="H63" s="15" t="n"/>
      <c r="I63" s="15" t="n"/>
      <c r="J63" s="15" t="n"/>
      <c r="K63" s="15" t="n"/>
      <c r="L63" s="15" t="n"/>
      <c r="M63" s="15" t="n"/>
      <c r="N63" s="18" t="n"/>
      <c r="O63" s="28" t="n"/>
      <c r="P63" s="19">
        <f>IF(A63="","",5-COUNTIF(H63:L63,"Non applicable"))</f>
        <v/>
      </c>
      <c r="Q63" s="19">
        <f>IF(A63="","",COUNTIF(H63:L63,"Validé"))</f>
        <v/>
      </c>
      <c r="R63" s="20">
        <f>IF(A63="","",IFERROR(Q63/P63,0))</f>
        <v/>
      </c>
      <c r="S63" s="21">
        <f>IF(A63="","",IF(OR(C63="",D63="",E63="",F63="",COUNTA(H63:L63)&lt;5),"À compléter",IF(P63=0,"À compléter",IF(COUNTIF(H63:L63,"Bloqué")&gt;0,"Bloqué",IF(COUNTIF(H63:L63,"À confirmer")&gt;0,"À confirmer",IF(OR(O63="",TODAY()-O63&gt;Paramètres!$B$3),"À revérifier","Feu vert"))))))</f>
        <v/>
      </c>
      <c r="T63" s="22">
        <f>IF(A63="","",IF(E63="","Date à renseigner",IF(AND(COUNTIF(H63:L63,"Bloqué")&gt;0,M63=""),"Référence obstacle manquante",IF(S63="Feu vert","Prêt",IF(E63&lt;TODAY(),"Date dépassée non prête",IF(E63-TODAY()&lt;=Paramètres!$B$2,"Échéance proche non prête",IF(S63="Bloqué","Blocage à traiter",IF(S63="À revérifier","Vérification à renouveler","À préparer"))))))))</f>
        <v/>
      </c>
    </row>
    <row r="64" ht="22" customHeight="1">
      <c r="A64" s="15" t="n"/>
      <c r="B64" s="16" t="n"/>
      <c r="C64" s="16" t="n"/>
      <c r="D64" s="16" t="n"/>
      <c r="E64" s="28" t="n"/>
      <c r="F64" s="16" t="n"/>
      <c r="G64" s="15" t="n"/>
      <c r="H64" s="15" t="n"/>
      <c r="I64" s="15" t="n"/>
      <c r="J64" s="15" t="n"/>
      <c r="K64" s="15" t="n"/>
      <c r="L64" s="15" t="n"/>
      <c r="M64" s="15" t="n"/>
      <c r="N64" s="18" t="n"/>
      <c r="O64" s="28" t="n"/>
      <c r="P64" s="19">
        <f>IF(A64="","",5-COUNTIF(H64:L64,"Non applicable"))</f>
        <v/>
      </c>
      <c r="Q64" s="19">
        <f>IF(A64="","",COUNTIF(H64:L64,"Validé"))</f>
        <v/>
      </c>
      <c r="R64" s="20">
        <f>IF(A64="","",IFERROR(Q64/P64,0))</f>
        <v/>
      </c>
      <c r="S64" s="21">
        <f>IF(A64="","",IF(OR(C64="",D64="",E64="",F64="",COUNTA(H64:L64)&lt;5),"À compléter",IF(P64=0,"À compléter",IF(COUNTIF(H64:L64,"Bloqué")&gt;0,"Bloqué",IF(COUNTIF(H64:L64,"À confirmer")&gt;0,"À confirmer",IF(OR(O64="",TODAY()-O64&gt;Paramètres!$B$3),"À revérifier","Feu vert"))))))</f>
        <v/>
      </c>
      <c r="T64" s="22">
        <f>IF(A64="","",IF(E64="","Date à renseigner",IF(AND(COUNTIF(H64:L64,"Bloqué")&gt;0,M64=""),"Référence obstacle manquante",IF(S64="Feu vert","Prêt",IF(E64&lt;TODAY(),"Date dépassée non prête",IF(E64-TODAY()&lt;=Paramètres!$B$2,"Échéance proche non prête",IF(S64="Bloqué","Blocage à traiter",IF(S64="À revérifier","Vérification à renouveler","À préparer"))))))))</f>
        <v/>
      </c>
    </row>
    <row r="65" ht="22" customHeight="1">
      <c r="A65" s="15" t="n"/>
      <c r="B65" s="16" t="n"/>
      <c r="C65" s="16" t="n"/>
      <c r="D65" s="16" t="n"/>
      <c r="E65" s="28" t="n"/>
      <c r="F65" s="16" t="n"/>
      <c r="G65" s="15" t="n"/>
      <c r="H65" s="15" t="n"/>
      <c r="I65" s="15" t="n"/>
      <c r="J65" s="15" t="n"/>
      <c r="K65" s="15" t="n"/>
      <c r="L65" s="15" t="n"/>
      <c r="M65" s="15" t="n"/>
      <c r="N65" s="18" t="n"/>
      <c r="O65" s="28" t="n"/>
      <c r="P65" s="19">
        <f>IF(A65="","",5-COUNTIF(H65:L65,"Non applicable"))</f>
        <v/>
      </c>
      <c r="Q65" s="19">
        <f>IF(A65="","",COUNTIF(H65:L65,"Validé"))</f>
        <v/>
      </c>
      <c r="R65" s="20">
        <f>IF(A65="","",IFERROR(Q65/P65,0))</f>
        <v/>
      </c>
      <c r="S65" s="21">
        <f>IF(A65="","",IF(OR(C65="",D65="",E65="",F65="",COUNTA(H65:L65)&lt;5),"À compléter",IF(P65=0,"À compléter",IF(COUNTIF(H65:L65,"Bloqué")&gt;0,"Bloqué",IF(COUNTIF(H65:L65,"À confirmer")&gt;0,"À confirmer",IF(OR(O65="",TODAY()-O65&gt;Paramètres!$B$3),"À revérifier","Feu vert"))))))</f>
        <v/>
      </c>
      <c r="T65" s="22">
        <f>IF(A65="","",IF(E65="","Date à renseigner",IF(AND(COUNTIF(H65:L65,"Bloqué")&gt;0,M65=""),"Référence obstacle manquante",IF(S65="Feu vert","Prêt",IF(E65&lt;TODAY(),"Date dépassée non prête",IF(E65-TODAY()&lt;=Paramètres!$B$2,"Échéance proche non prête",IF(S65="Bloqué","Blocage à traiter",IF(S65="À revérifier","Vérification à renouveler","À préparer"))))))))</f>
        <v/>
      </c>
    </row>
    <row r="66" ht="22" customHeight="1">
      <c r="A66" s="15" t="n"/>
      <c r="B66" s="16" t="n"/>
      <c r="C66" s="16" t="n"/>
      <c r="D66" s="16" t="n"/>
      <c r="E66" s="28" t="n"/>
      <c r="F66" s="16" t="n"/>
      <c r="G66" s="15" t="n"/>
      <c r="H66" s="15" t="n"/>
      <c r="I66" s="15" t="n"/>
      <c r="J66" s="15" t="n"/>
      <c r="K66" s="15" t="n"/>
      <c r="L66" s="15" t="n"/>
      <c r="M66" s="15" t="n"/>
      <c r="N66" s="18" t="n"/>
      <c r="O66" s="28" t="n"/>
      <c r="P66" s="19">
        <f>IF(A66="","",5-COUNTIF(H66:L66,"Non applicable"))</f>
        <v/>
      </c>
      <c r="Q66" s="19">
        <f>IF(A66="","",COUNTIF(H66:L66,"Validé"))</f>
        <v/>
      </c>
      <c r="R66" s="20">
        <f>IF(A66="","",IFERROR(Q66/P66,0))</f>
        <v/>
      </c>
      <c r="S66" s="21">
        <f>IF(A66="","",IF(OR(C66="",D66="",E66="",F66="",COUNTA(H66:L66)&lt;5),"À compléter",IF(P66=0,"À compléter",IF(COUNTIF(H66:L66,"Bloqué")&gt;0,"Bloqué",IF(COUNTIF(H66:L66,"À confirmer")&gt;0,"À confirmer",IF(OR(O66="",TODAY()-O66&gt;Paramètres!$B$3),"À revérifier","Feu vert"))))))</f>
        <v/>
      </c>
      <c r="T66" s="22">
        <f>IF(A66="","",IF(E66="","Date à renseigner",IF(AND(COUNTIF(H66:L66,"Bloqué")&gt;0,M66=""),"Référence obstacle manquante",IF(S66="Feu vert","Prêt",IF(E66&lt;TODAY(),"Date dépassée non prête",IF(E66-TODAY()&lt;=Paramètres!$B$2,"Échéance proche non prête",IF(S66="Bloqué","Blocage à traiter",IF(S66="À revérifier","Vérification à renouveler","À préparer"))))))))</f>
        <v/>
      </c>
    </row>
    <row r="67" ht="22" customHeight="1">
      <c r="A67" s="15" t="n"/>
      <c r="B67" s="16" t="n"/>
      <c r="C67" s="16" t="n"/>
      <c r="D67" s="16" t="n"/>
      <c r="E67" s="28" t="n"/>
      <c r="F67" s="16" t="n"/>
      <c r="G67" s="15" t="n"/>
      <c r="H67" s="15" t="n"/>
      <c r="I67" s="15" t="n"/>
      <c r="J67" s="15" t="n"/>
      <c r="K67" s="15" t="n"/>
      <c r="L67" s="15" t="n"/>
      <c r="M67" s="15" t="n"/>
      <c r="N67" s="18" t="n"/>
      <c r="O67" s="28" t="n"/>
      <c r="P67" s="19">
        <f>IF(A67="","",5-COUNTIF(H67:L67,"Non applicable"))</f>
        <v/>
      </c>
      <c r="Q67" s="19">
        <f>IF(A67="","",COUNTIF(H67:L67,"Validé"))</f>
        <v/>
      </c>
      <c r="R67" s="20">
        <f>IF(A67="","",IFERROR(Q67/P67,0))</f>
        <v/>
      </c>
      <c r="S67" s="21">
        <f>IF(A67="","",IF(OR(C67="",D67="",E67="",F67="",COUNTA(H67:L67)&lt;5),"À compléter",IF(P67=0,"À compléter",IF(COUNTIF(H67:L67,"Bloqué")&gt;0,"Bloqué",IF(COUNTIF(H67:L67,"À confirmer")&gt;0,"À confirmer",IF(OR(O67="",TODAY()-O67&gt;Paramètres!$B$3),"À revérifier","Feu vert"))))))</f>
        <v/>
      </c>
      <c r="T67" s="22">
        <f>IF(A67="","",IF(E67="","Date à renseigner",IF(AND(COUNTIF(H67:L67,"Bloqué")&gt;0,M67=""),"Référence obstacle manquante",IF(S67="Feu vert","Prêt",IF(E67&lt;TODAY(),"Date dépassée non prête",IF(E67-TODAY()&lt;=Paramètres!$B$2,"Échéance proche non prête",IF(S67="Bloqué","Blocage à traiter",IF(S67="À revérifier","Vérification à renouveler","À préparer"))))))))</f>
        <v/>
      </c>
    </row>
    <row r="68" ht="22" customHeight="1">
      <c r="A68" s="15" t="n"/>
      <c r="B68" s="16" t="n"/>
      <c r="C68" s="16" t="n"/>
      <c r="D68" s="16" t="n"/>
      <c r="E68" s="28" t="n"/>
      <c r="F68" s="16" t="n"/>
      <c r="G68" s="15" t="n"/>
      <c r="H68" s="15" t="n"/>
      <c r="I68" s="15" t="n"/>
      <c r="J68" s="15" t="n"/>
      <c r="K68" s="15" t="n"/>
      <c r="L68" s="15" t="n"/>
      <c r="M68" s="15" t="n"/>
      <c r="N68" s="18" t="n"/>
      <c r="O68" s="28" t="n"/>
      <c r="P68" s="19">
        <f>IF(A68="","",5-COUNTIF(H68:L68,"Non applicable"))</f>
        <v/>
      </c>
      <c r="Q68" s="19">
        <f>IF(A68="","",COUNTIF(H68:L68,"Validé"))</f>
        <v/>
      </c>
      <c r="R68" s="20">
        <f>IF(A68="","",IFERROR(Q68/P68,0))</f>
        <v/>
      </c>
      <c r="S68" s="21">
        <f>IF(A68="","",IF(OR(C68="",D68="",E68="",F68="",COUNTA(H68:L68)&lt;5),"À compléter",IF(P68=0,"À compléter",IF(COUNTIF(H68:L68,"Bloqué")&gt;0,"Bloqué",IF(COUNTIF(H68:L68,"À confirmer")&gt;0,"À confirmer",IF(OR(O68="",TODAY()-O68&gt;Paramètres!$B$3),"À revérifier","Feu vert"))))))</f>
        <v/>
      </c>
      <c r="T68" s="22">
        <f>IF(A68="","",IF(E68="","Date à renseigner",IF(AND(COUNTIF(H68:L68,"Bloqué")&gt;0,M68=""),"Référence obstacle manquante",IF(S68="Feu vert","Prêt",IF(E68&lt;TODAY(),"Date dépassée non prête",IF(E68-TODAY()&lt;=Paramètres!$B$2,"Échéance proche non prête",IF(S68="Bloqué","Blocage à traiter",IF(S68="À revérifier","Vérification à renouveler","À préparer"))))))))</f>
        <v/>
      </c>
    </row>
    <row r="69" ht="22" customHeight="1">
      <c r="A69" s="15" t="n"/>
      <c r="B69" s="16" t="n"/>
      <c r="C69" s="16" t="n"/>
      <c r="D69" s="16" t="n"/>
      <c r="E69" s="28" t="n"/>
      <c r="F69" s="16" t="n"/>
      <c r="G69" s="15" t="n"/>
      <c r="H69" s="15" t="n"/>
      <c r="I69" s="15" t="n"/>
      <c r="J69" s="15" t="n"/>
      <c r="K69" s="15" t="n"/>
      <c r="L69" s="15" t="n"/>
      <c r="M69" s="15" t="n"/>
      <c r="N69" s="18" t="n"/>
      <c r="O69" s="28" t="n"/>
      <c r="P69" s="19">
        <f>IF(A69="","",5-COUNTIF(H69:L69,"Non applicable"))</f>
        <v/>
      </c>
      <c r="Q69" s="19">
        <f>IF(A69="","",COUNTIF(H69:L69,"Validé"))</f>
        <v/>
      </c>
      <c r="R69" s="20">
        <f>IF(A69="","",IFERROR(Q69/P69,0))</f>
        <v/>
      </c>
      <c r="S69" s="21">
        <f>IF(A69="","",IF(OR(C69="",D69="",E69="",F69="",COUNTA(H69:L69)&lt;5),"À compléter",IF(P69=0,"À compléter",IF(COUNTIF(H69:L69,"Bloqué")&gt;0,"Bloqué",IF(COUNTIF(H69:L69,"À confirmer")&gt;0,"À confirmer",IF(OR(O69="",TODAY()-O69&gt;Paramètres!$B$3),"À revérifier","Feu vert"))))))</f>
        <v/>
      </c>
      <c r="T69" s="22">
        <f>IF(A69="","",IF(E69="","Date à renseigner",IF(AND(COUNTIF(H69:L69,"Bloqué")&gt;0,M69=""),"Référence obstacle manquante",IF(S69="Feu vert","Prêt",IF(E69&lt;TODAY(),"Date dépassée non prête",IF(E69-TODAY()&lt;=Paramètres!$B$2,"Échéance proche non prête",IF(S69="Bloqué","Blocage à traiter",IF(S69="À revérifier","Vérification à renouveler","À préparer"))))))))</f>
        <v/>
      </c>
    </row>
    <row r="70" ht="22" customHeight="1">
      <c r="A70" s="15" t="n"/>
      <c r="B70" s="16" t="n"/>
      <c r="C70" s="16" t="n"/>
      <c r="D70" s="16" t="n"/>
      <c r="E70" s="28" t="n"/>
      <c r="F70" s="16" t="n"/>
      <c r="G70" s="15" t="n"/>
      <c r="H70" s="15" t="n"/>
      <c r="I70" s="15" t="n"/>
      <c r="J70" s="15" t="n"/>
      <c r="K70" s="15" t="n"/>
      <c r="L70" s="15" t="n"/>
      <c r="M70" s="15" t="n"/>
      <c r="N70" s="18" t="n"/>
      <c r="O70" s="28" t="n"/>
      <c r="P70" s="19">
        <f>IF(A70="","",5-COUNTIF(H70:L70,"Non applicable"))</f>
        <v/>
      </c>
      <c r="Q70" s="19">
        <f>IF(A70="","",COUNTIF(H70:L70,"Validé"))</f>
        <v/>
      </c>
      <c r="R70" s="20">
        <f>IF(A70="","",IFERROR(Q70/P70,0))</f>
        <v/>
      </c>
      <c r="S70" s="21">
        <f>IF(A70="","",IF(OR(C70="",D70="",E70="",F70="",COUNTA(H70:L70)&lt;5),"À compléter",IF(P70=0,"À compléter",IF(COUNTIF(H70:L70,"Bloqué")&gt;0,"Bloqué",IF(COUNTIF(H70:L70,"À confirmer")&gt;0,"À confirmer",IF(OR(O70="",TODAY()-O70&gt;Paramètres!$B$3),"À revérifier","Feu vert"))))))</f>
        <v/>
      </c>
      <c r="T70" s="22">
        <f>IF(A70="","",IF(E70="","Date à renseigner",IF(AND(COUNTIF(H70:L70,"Bloqué")&gt;0,M70=""),"Référence obstacle manquante",IF(S70="Feu vert","Prêt",IF(E70&lt;TODAY(),"Date dépassée non prête",IF(E70-TODAY()&lt;=Paramètres!$B$2,"Échéance proche non prête",IF(S70="Bloqué","Blocage à traiter",IF(S70="À revérifier","Vérification à renouveler","À préparer"))))))))</f>
        <v/>
      </c>
    </row>
    <row r="71" ht="22" customHeight="1">
      <c r="A71" s="15" t="n"/>
      <c r="B71" s="16" t="n"/>
      <c r="C71" s="16" t="n"/>
      <c r="D71" s="16" t="n"/>
      <c r="E71" s="28" t="n"/>
      <c r="F71" s="16" t="n"/>
      <c r="G71" s="15" t="n"/>
      <c r="H71" s="15" t="n"/>
      <c r="I71" s="15" t="n"/>
      <c r="J71" s="15" t="n"/>
      <c r="K71" s="15" t="n"/>
      <c r="L71" s="15" t="n"/>
      <c r="M71" s="15" t="n"/>
      <c r="N71" s="18" t="n"/>
      <c r="O71" s="28" t="n"/>
      <c r="P71" s="19">
        <f>IF(A71="","",5-COUNTIF(H71:L71,"Non applicable"))</f>
        <v/>
      </c>
      <c r="Q71" s="19">
        <f>IF(A71="","",COUNTIF(H71:L71,"Validé"))</f>
        <v/>
      </c>
      <c r="R71" s="20">
        <f>IF(A71="","",IFERROR(Q71/P71,0))</f>
        <v/>
      </c>
      <c r="S71" s="21">
        <f>IF(A71="","",IF(OR(C71="",D71="",E71="",F71="",COUNTA(H71:L71)&lt;5),"À compléter",IF(P71=0,"À compléter",IF(COUNTIF(H71:L71,"Bloqué")&gt;0,"Bloqué",IF(COUNTIF(H71:L71,"À confirmer")&gt;0,"À confirmer",IF(OR(O71="",TODAY()-O71&gt;Paramètres!$B$3),"À revérifier","Feu vert"))))))</f>
        <v/>
      </c>
      <c r="T71" s="22">
        <f>IF(A71="","",IF(E71="","Date à renseigner",IF(AND(COUNTIF(H71:L71,"Bloqué")&gt;0,M71=""),"Référence obstacle manquante",IF(S71="Feu vert","Prêt",IF(E71&lt;TODAY(),"Date dépassée non prête",IF(E71-TODAY()&lt;=Paramètres!$B$2,"Échéance proche non prête",IF(S71="Bloqué","Blocage à traiter",IF(S71="À revérifier","Vérification à renouveler","À préparer"))))))))</f>
        <v/>
      </c>
    </row>
    <row r="72" ht="22" customHeight="1">
      <c r="A72" s="15" t="n"/>
      <c r="B72" s="16" t="n"/>
      <c r="C72" s="16" t="n"/>
      <c r="D72" s="16" t="n"/>
      <c r="E72" s="28" t="n"/>
      <c r="F72" s="16" t="n"/>
      <c r="G72" s="15" t="n"/>
      <c r="H72" s="15" t="n"/>
      <c r="I72" s="15" t="n"/>
      <c r="J72" s="15" t="n"/>
      <c r="K72" s="15" t="n"/>
      <c r="L72" s="15" t="n"/>
      <c r="M72" s="15" t="n"/>
      <c r="N72" s="18" t="n"/>
      <c r="O72" s="28" t="n"/>
      <c r="P72" s="19">
        <f>IF(A72="","",5-COUNTIF(H72:L72,"Non applicable"))</f>
        <v/>
      </c>
      <c r="Q72" s="19">
        <f>IF(A72="","",COUNTIF(H72:L72,"Validé"))</f>
        <v/>
      </c>
      <c r="R72" s="20">
        <f>IF(A72="","",IFERROR(Q72/P72,0))</f>
        <v/>
      </c>
      <c r="S72" s="21">
        <f>IF(A72="","",IF(OR(C72="",D72="",E72="",F72="",COUNTA(H72:L72)&lt;5),"À compléter",IF(P72=0,"À compléter",IF(COUNTIF(H72:L72,"Bloqué")&gt;0,"Bloqué",IF(COUNTIF(H72:L72,"À confirmer")&gt;0,"À confirmer",IF(OR(O72="",TODAY()-O72&gt;Paramètres!$B$3),"À revérifier","Feu vert"))))))</f>
        <v/>
      </c>
      <c r="T72" s="22">
        <f>IF(A72="","",IF(E72="","Date à renseigner",IF(AND(COUNTIF(H72:L72,"Bloqué")&gt;0,M72=""),"Référence obstacle manquante",IF(S72="Feu vert","Prêt",IF(E72&lt;TODAY(),"Date dépassée non prête",IF(E72-TODAY()&lt;=Paramètres!$B$2,"Échéance proche non prête",IF(S72="Bloqué","Blocage à traiter",IF(S72="À revérifier","Vérification à renouveler","À préparer"))))))))</f>
        <v/>
      </c>
    </row>
    <row r="73" ht="22" customHeight="1">
      <c r="A73" s="15" t="n"/>
      <c r="B73" s="16" t="n"/>
      <c r="C73" s="16" t="n"/>
      <c r="D73" s="16" t="n"/>
      <c r="E73" s="28" t="n"/>
      <c r="F73" s="16" t="n"/>
      <c r="G73" s="15" t="n"/>
      <c r="H73" s="15" t="n"/>
      <c r="I73" s="15" t="n"/>
      <c r="J73" s="15" t="n"/>
      <c r="K73" s="15" t="n"/>
      <c r="L73" s="15" t="n"/>
      <c r="M73" s="15" t="n"/>
      <c r="N73" s="18" t="n"/>
      <c r="O73" s="28" t="n"/>
      <c r="P73" s="19">
        <f>IF(A73="","",5-COUNTIF(H73:L73,"Non applicable"))</f>
        <v/>
      </c>
      <c r="Q73" s="19">
        <f>IF(A73="","",COUNTIF(H73:L73,"Validé"))</f>
        <v/>
      </c>
      <c r="R73" s="20">
        <f>IF(A73="","",IFERROR(Q73/P73,0))</f>
        <v/>
      </c>
      <c r="S73" s="21">
        <f>IF(A73="","",IF(OR(C73="",D73="",E73="",F73="",COUNTA(H73:L73)&lt;5),"À compléter",IF(P73=0,"À compléter",IF(COUNTIF(H73:L73,"Bloqué")&gt;0,"Bloqué",IF(COUNTIF(H73:L73,"À confirmer")&gt;0,"À confirmer",IF(OR(O73="",TODAY()-O73&gt;Paramètres!$B$3),"À revérifier","Feu vert"))))))</f>
        <v/>
      </c>
      <c r="T73" s="22">
        <f>IF(A73="","",IF(E73="","Date à renseigner",IF(AND(COUNTIF(H73:L73,"Bloqué")&gt;0,M73=""),"Référence obstacle manquante",IF(S73="Feu vert","Prêt",IF(E73&lt;TODAY(),"Date dépassée non prête",IF(E73-TODAY()&lt;=Paramètres!$B$2,"Échéance proche non prête",IF(S73="Bloqué","Blocage à traiter",IF(S73="À revérifier","Vérification à renouveler","À préparer"))))))))</f>
        <v/>
      </c>
    </row>
    <row r="74" ht="22" customHeight="1">
      <c r="A74" s="15" t="n"/>
      <c r="B74" s="16" t="n"/>
      <c r="C74" s="16" t="n"/>
      <c r="D74" s="16" t="n"/>
      <c r="E74" s="28" t="n"/>
      <c r="F74" s="16" t="n"/>
      <c r="G74" s="15" t="n"/>
      <c r="H74" s="15" t="n"/>
      <c r="I74" s="15" t="n"/>
      <c r="J74" s="15" t="n"/>
      <c r="K74" s="15" t="n"/>
      <c r="L74" s="15" t="n"/>
      <c r="M74" s="15" t="n"/>
      <c r="N74" s="18" t="n"/>
      <c r="O74" s="28" t="n"/>
      <c r="P74" s="19">
        <f>IF(A74="","",5-COUNTIF(H74:L74,"Non applicable"))</f>
        <v/>
      </c>
      <c r="Q74" s="19">
        <f>IF(A74="","",COUNTIF(H74:L74,"Validé"))</f>
        <v/>
      </c>
      <c r="R74" s="20">
        <f>IF(A74="","",IFERROR(Q74/P74,0))</f>
        <v/>
      </c>
      <c r="S74" s="21">
        <f>IF(A74="","",IF(OR(C74="",D74="",E74="",F74="",COUNTA(H74:L74)&lt;5),"À compléter",IF(P74=0,"À compléter",IF(COUNTIF(H74:L74,"Bloqué")&gt;0,"Bloqué",IF(COUNTIF(H74:L74,"À confirmer")&gt;0,"À confirmer",IF(OR(O74="",TODAY()-O74&gt;Paramètres!$B$3),"À revérifier","Feu vert"))))))</f>
        <v/>
      </c>
      <c r="T74" s="22">
        <f>IF(A74="","",IF(E74="","Date à renseigner",IF(AND(COUNTIF(H74:L74,"Bloqué")&gt;0,M74=""),"Référence obstacle manquante",IF(S74="Feu vert","Prêt",IF(E74&lt;TODAY(),"Date dépassée non prête",IF(E74-TODAY()&lt;=Paramètres!$B$2,"Échéance proche non prête",IF(S74="Bloqué","Blocage à traiter",IF(S74="À revérifier","Vérification à renouveler","À préparer"))))))))</f>
        <v/>
      </c>
    </row>
    <row r="75" ht="22" customHeight="1">
      <c r="A75" s="15" t="n"/>
      <c r="B75" s="16" t="n"/>
      <c r="C75" s="16" t="n"/>
      <c r="D75" s="16" t="n"/>
      <c r="E75" s="28" t="n"/>
      <c r="F75" s="16" t="n"/>
      <c r="G75" s="15" t="n"/>
      <c r="H75" s="15" t="n"/>
      <c r="I75" s="15" t="n"/>
      <c r="J75" s="15" t="n"/>
      <c r="K75" s="15" t="n"/>
      <c r="L75" s="15" t="n"/>
      <c r="M75" s="15" t="n"/>
      <c r="N75" s="18" t="n"/>
      <c r="O75" s="28" t="n"/>
      <c r="P75" s="19">
        <f>IF(A75="","",5-COUNTIF(H75:L75,"Non applicable"))</f>
        <v/>
      </c>
      <c r="Q75" s="19">
        <f>IF(A75="","",COUNTIF(H75:L75,"Validé"))</f>
        <v/>
      </c>
      <c r="R75" s="20">
        <f>IF(A75="","",IFERROR(Q75/P75,0))</f>
        <v/>
      </c>
      <c r="S75" s="21">
        <f>IF(A75="","",IF(OR(C75="",D75="",E75="",F75="",COUNTA(H75:L75)&lt;5),"À compléter",IF(P75=0,"À compléter",IF(COUNTIF(H75:L75,"Bloqué")&gt;0,"Bloqué",IF(COUNTIF(H75:L75,"À confirmer")&gt;0,"À confirmer",IF(OR(O75="",TODAY()-O75&gt;Paramètres!$B$3),"À revérifier","Feu vert"))))))</f>
        <v/>
      </c>
      <c r="T75" s="22">
        <f>IF(A75="","",IF(E75="","Date à renseigner",IF(AND(COUNTIF(H75:L75,"Bloqué")&gt;0,M75=""),"Référence obstacle manquante",IF(S75="Feu vert","Prêt",IF(E75&lt;TODAY(),"Date dépassée non prête",IF(E75-TODAY()&lt;=Paramètres!$B$2,"Échéance proche non prête",IF(S75="Bloqué","Blocage à traiter",IF(S75="À revérifier","Vérification à renouveler","À préparer"))))))))</f>
        <v/>
      </c>
    </row>
    <row r="76" ht="22" customHeight="1">
      <c r="A76" s="15" t="n"/>
      <c r="B76" s="16" t="n"/>
      <c r="C76" s="16" t="n"/>
      <c r="D76" s="16" t="n"/>
      <c r="E76" s="28" t="n"/>
      <c r="F76" s="16" t="n"/>
      <c r="G76" s="15" t="n"/>
      <c r="H76" s="15" t="n"/>
      <c r="I76" s="15" t="n"/>
      <c r="J76" s="15" t="n"/>
      <c r="K76" s="15" t="n"/>
      <c r="L76" s="15" t="n"/>
      <c r="M76" s="15" t="n"/>
      <c r="N76" s="18" t="n"/>
      <c r="O76" s="28" t="n"/>
      <c r="P76" s="19">
        <f>IF(A76="","",5-COUNTIF(H76:L76,"Non applicable"))</f>
        <v/>
      </c>
      <c r="Q76" s="19">
        <f>IF(A76="","",COUNTIF(H76:L76,"Validé"))</f>
        <v/>
      </c>
      <c r="R76" s="20">
        <f>IF(A76="","",IFERROR(Q76/P76,0))</f>
        <v/>
      </c>
      <c r="S76" s="21">
        <f>IF(A76="","",IF(OR(C76="",D76="",E76="",F76="",COUNTA(H76:L76)&lt;5),"À compléter",IF(P76=0,"À compléter",IF(COUNTIF(H76:L76,"Bloqué")&gt;0,"Bloqué",IF(COUNTIF(H76:L76,"À confirmer")&gt;0,"À confirmer",IF(OR(O76="",TODAY()-O76&gt;Paramètres!$B$3),"À revérifier","Feu vert"))))))</f>
        <v/>
      </c>
      <c r="T76" s="22">
        <f>IF(A76="","",IF(E76="","Date à renseigner",IF(AND(COUNTIF(H76:L76,"Bloqué")&gt;0,M76=""),"Référence obstacle manquante",IF(S76="Feu vert","Prêt",IF(E76&lt;TODAY(),"Date dépassée non prête",IF(E76-TODAY()&lt;=Paramètres!$B$2,"Échéance proche non prête",IF(S76="Bloqué","Blocage à traiter",IF(S76="À revérifier","Vérification à renouveler","À préparer"))))))))</f>
        <v/>
      </c>
    </row>
    <row r="77" ht="22" customHeight="1">
      <c r="A77" s="15" t="n"/>
      <c r="B77" s="16" t="n"/>
      <c r="C77" s="16" t="n"/>
      <c r="D77" s="16" t="n"/>
      <c r="E77" s="28" t="n"/>
      <c r="F77" s="16" t="n"/>
      <c r="G77" s="15" t="n"/>
      <c r="H77" s="15" t="n"/>
      <c r="I77" s="15" t="n"/>
      <c r="J77" s="15" t="n"/>
      <c r="K77" s="15" t="n"/>
      <c r="L77" s="15" t="n"/>
      <c r="M77" s="15" t="n"/>
      <c r="N77" s="18" t="n"/>
      <c r="O77" s="28" t="n"/>
      <c r="P77" s="19">
        <f>IF(A77="","",5-COUNTIF(H77:L77,"Non applicable"))</f>
        <v/>
      </c>
      <c r="Q77" s="19">
        <f>IF(A77="","",COUNTIF(H77:L77,"Validé"))</f>
        <v/>
      </c>
      <c r="R77" s="20">
        <f>IF(A77="","",IFERROR(Q77/P77,0))</f>
        <v/>
      </c>
      <c r="S77" s="21">
        <f>IF(A77="","",IF(OR(C77="",D77="",E77="",F77="",COUNTA(H77:L77)&lt;5),"À compléter",IF(P77=0,"À compléter",IF(COUNTIF(H77:L77,"Bloqué")&gt;0,"Bloqué",IF(COUNTIF(H77:L77,"À confirmer")&gt;0,"À confirmer",IF(OR(O77="",TODAY()-O77&gt;Paramètres!$B$3),"À revérifier","Feu vert"))))))</f>
        <v/>
      </c>
      <c r="T77" s="22">
        <f>IF(A77="","",IF(E77="","Date à renseigner",IF(AND(COUNTIF(H77:L77,"Bloqué")&gt;0,M77=""),"Référence obstacle manquante",IF(S77="Feu vert","Prêt",IF(E77&lt;TODAY(),"Date dépassée non prête",IF(E77-TODAY()&lt;=Paramètres!$B$2,"Échéance proche non prête",IF(S77="Bloqué","Blocage à traiter",IF(S77="À revérifier","Vérification à renouveler","À préparer"))))))))</f>
        <v/>
      </c>
    </row>
    <row r="78" ht="22" customHeight="1">
      <c r="A78" s="15" t="n"/>
      <c r="B78" s="16" t="n"/>
      <c r="C78" s="16" t="n"/>
      <c r="D78" s="16" t="n"/>
      <c r="E78" s="28" t="n"/>
      <c r="F78" s="16" t="n"/>
      <c r="G78" s="15" t="n"/>
      <c r="H78" s="15" t="n"/>
      <c r="I78" s="15" t="n"/>
      <c r="J78" s="15" t="n"/>
      <c r="K78" s="15" t="n"/>
      <c r="L78" s="15" t="n"/>
      <c r="M78" s="15" t="n"/>
      <c r="N78" s="18" t="n"/>
      <c r="O78" s="28" t="n"/>
      <c r="P78" s="19">
        <f>IF(A78="","",5-COUNTIF(H78:L78,"Non applicable"))</f>
        <v/>
      </c>
      <c r="Q78" s="19">
        <f>IF(A78="","",COUNTIF(H78:L78,"Validé"))</f>
        <v/>
      </c>
      <c r="R78" s="20">
        <f>IF(A78="","",IFERROR(Q78/P78,0))</f>
        <v/>
      </c>
      <c r="S78" s="21">
        <f>IF(A78="","",IF(OR(C78="",D78="",E78="",F78="",COUNTA(H78:L78)&lt;5),"À compléter",IF(P78=0,"À compléter",IF(COUNTIF(H78:L78,"Bloqué")&gt;0,"Bloqué",IF(COUNTIF(H78:L78,"À confirmer")&gt;0,"À confirmer",IF(OR(O78="",TODAY()-O78&gt;Paramètres!$B$3),"À revérifier","Feu vert"))))))</f>
        <v/>
      </c>
      <c r="T78" s="22">
        <f>IF(A78="","",IF(E78="","Date à renseigner",IF(AND(COUNTIF(H78:L78,"Bloqué")&gt;0,M78=""),"Référence obstacle manquante",IF(S78="Feu vert","Prêt",IF(E78&lt;TODAY(),"Date dépassée non prête",IF(E78-TODAY()&lt;=Paramètres!$B$2,"Échéance proche non prête",IF(S78="Bloqué","Blocage à traiter",IF(S78="À revérifier","Vérification à renouveler","À préparer"))))))))</f>
        <v/>
      </c>
    </row>
    <row r="79" ht="22" customHeight="1">
      <c r="A79" s="15" t="n"/>
      <c r="B79" s="16" t="n"/>
      <c r="C79" s="16" t="n"/>
      <c r="D79" s="16" t="n"/>
      <c r="E79" s="28" t="n"/>
      <c r="F79" s="16" t="n"/>
      <c r="G79" s="15" t="n"/>
      <c r="H79" s="15" t="n"/>
      <c r="I79" s="15" t="n"/>
      <c r="J79" s="15" t="n"/>
      <c r="K79" s="15" t="n"/>
      <c r="L79" s="15" t="n"/>
      <c r="M79" s="15" t="n"/>
      <c r="N79" s="18" t="n"/>
      <c r="O79" s="28" t="n"/>
      <c r="P79" s="19">
        <f>IF(A79="","",5-COUNTIF(H79:L79,"Non applicable"))</f>
        <v/>
      </c>
      <c r="Q79" s="19">
        <f>IF(A79="","",COUNTIF(H79:L79,"Validé"))</f>
        <v/>
      </c>
      <c r="R79" s="20">
        <f>IF(A79="","",IFERROR(Q79/P79,0))</f>
        <v/>
      </c>
      <c r="S79" s="21">
        <f>IF(A79="","",IF(OR(C79="",D79="",E79="",F79="",COUNTA(H79:L79)&lt;5),"À compléter",IF(P79=0,"À compléter",IF(COUNTIF(H79:L79,"Bloqué")&gt;0,"Bloqué",IF(COUNTIF(H79:L79,"À confirmer")&gt;0,"À confirmer",IF(OR(O79="",TODAY()-O79&gt;Paramètres!$B$3),"À revérifier","Feu vert"))))))</f>
        <v/>
      </c>
      <c r="T79" s="22">
        <f>IF(A79="","",IF(E79="","Date à renseigner",IF(AND(COUNTIF(H79:L79,"Bloqué")&gt;0,M79=""),"Référence obstacle manquante",IF(S79="Feu vert","Prêt",IF(E79&lt;TODAY(),"Date dépassée non prête",IF(E79-TODAY()&lt;=Paramètres!$B$2,"Échéance proche non prête",IF(S79="Bloqué","Blocage à traiter",IF(S79="À revérifier","Vérification à renouveler","À préparer"))))))))</f>
        <v/>
      </c>
    </row>
    <row r="80" ht="22" customHeight="1">
      <c r="A80" s="15" t="n"/>
      <c r="B80" s="16" t="n"/>
      <c r="C80" s="16" t="n"/>
      <c r="D80" s="16" t="n"/>
      <c r="E80" s="28" t="n"/>
      <c r="F80" s="16" t="n"/>
      <c r="G80" s="15" t="n"/>
      <c r="H80" s="15" t="n"/>
      <c r="I80" s="15" t="n"/>
      <c r="J80" s="15" t="n"/>
      <c r="K80" s="15" t="n"/>
      <c r="L80" s="15" t="n"/>
      <c r="M80" s="15" t="n"/>
      <c r="N80" s="18" t="n"/>
      <c r="O80" s="28" t="n"/>
      <c r="P80" s="19">
        <f>IF(A80="","",5-COUNTIF(H80:L80,"Non applicable"))</f>
        <v/>
      </c>
      <c r="Q80" s="19">
        <f>IF(A80="","",COUNTIF(H80:L80,"Validé"))</f>
        <v/>
      </c>
      <c r="R80" s="20">
        <f>IF(A80="","",IFERROR(Q80/P80,0))</f>
        <v/>
      </c>
      <c r="S80" s="21">
        <f>IF(A80="","",IF(OR(C80="",D80="",E80="",F80="",COUNTA(H80:L80)&lt;5),"À compléter",IF(P80=0,"À compléter",IF(COUNTIF(H80:L80,"Bloqué")&gt;0,"Bloqué",IF(COUNTIF(H80:L80,"À confirmer")&gt;0,"À confirmer",IF(OR(O80="",TODAY()-O80&gt;Paramètres!$B$3),"À revérifier","Feu vert"))))))</f>
        <v/>
      </c>
      <c r="T80" s="22">
        <f>IF(A80="","",IF(E80="","Date à renseigner",IF(AND(COUNTIF(H80:L80,"Bloqué")&gt;0,M80=""),"Référence obstacle manquante",IF(S80="Feu vert","Prêt",IF(E80&lt;TODAY(),"Date dépassée non prête",IF(E80-TODAY()&lt;=Paramètres!$B$2,"Échéance proche non prête",IF(S80="Bloqué","Blocage à traiter",IF(S80="À revérifier","Vérification à renouveler","À préparer"))))))))</f>
        <v/>
      </c>
    </row>
    <row r="81" ht="22" customHeight="1">
      <c r="A81" s="15" t="n"/>
      <c r="B81" s="16" t="n"/>
      <c r="C81" s="16" t="n"/>
      <c r="D81" s="16" t="n"/>
      <c r="E81" s="28" t="n"/>
      <c r="F81" s="16" t="n"/>
      <c r="G81" s="15" t="n"/>
      <c r="H81" s="15" t="n"/>
      <c r="I81" s="15" t="n"/>
      <c r="J81" s="15" t="n"/>
      <c r="K81" s="15" t="n"/>
      <c r="L81" s="15" t="n"/>
      <c r="M81" s="15" t="n"/>
      <c r="N81" s="18" t="n"/>
      <c r="O81" s="28" t="n"/>
      <c r="P81" s="19">
        <f>IF(A81="","",5-COUNTIF(H81:L81,"Non applicable"))</f>
        <v/>
      </c>
      <c r="Q81" s="19">
        <f>IF(A81="","",COUNTIF(H81:L81,"Validé"))</f>
        <v/>
      </c>
      <c r="R81" s="20">
        <f>IF(A81="","",IFERROR(Q81/P81,0))</f>
        <v/>
      </c>
      <c r="S81" s="21">
        <f>IF(A81="","",IF(OR(C81="",D81="",E81="",F81="",COUNTA(H81:L81)&lt;5),"À compléter",IF(P81=0,"À compléter",IF(COUNTIF(H81:L81,"Bloqué")&gt;0,"Bloqué",IF(COUNTIF(H81:L81,"À confirmer")&gt;0,"À confirmer",IF(OR(O81="",TODAY()-O81&gt;Paramètres!$B$3),"À revérifier","Feu vert"))))))</f>
        <v/>
      </c>
      <c r="T81" s="22">
        <f>IF(A81="","",IF(E81="","Date à renseigner",IF(AND(COUNTIF(H81:L81,"Bloqué")&gt;0,M81=""),"Référence obstacle manquante",IF(S81="Feu vert","Prêt",IF(E81&lt;TODAY(),"Date dépassée non prête",IF(E81-TODAY()&lt;=Paramètres!$B$2,"Échéance proche non prête",IF(S81="Bloqué","Blocage à traiter",IF(S81="À revérifier","Vérification à renouveler","À préparer"))))))))</f>
        <v/>
      </c>
    </row>
    <row r="82" ht="22" customHeight="1">
      <c r="A82" s="15" t="n"/>
      <c r="B82" s="16" t="n"/>
      <c r="C82" s="16" t="n"/>
      <c r="D82" s="16" t="n"/>
      <c r="E82" s="28" t="n"/>
      <c r="F82" s="16" t="n"/>
      <c r="G82" s="15" t="n"/>
      <c r="H82" s="15" t="n"/>
      <c r="I82" s="15" t="n"/>
      <c r="J82" s="15" t="n"/>
      <c r="K82" s="15" t="n"/>
      <c r="L82" s="15" t="n"/>
      <c r="M82" s="15" t="n"/>
      <c r="N82" s="18" t="n"/>
      <c r="O82" s="28" t="n"/>
      <c r="P82" s="19">
        <f>IF(A82="","",5-COUNTIF(H82:L82,"Non applicable"))</f>
        <v/>
      </c>
      <c r="Q82" s="19">
        <f>IF(A82="","",COUNTIF(H82:L82,"Validé"))</f>
        <v/>
      </c>
      <c r="R82" s="20">
        <f>IF(A82="","",IFERROR(Q82/P82,0))</f>
        <v/>
      </c>
      <c r="S82" s="21">
        <f>IF(A82="","",IF(OR(C82="",D82="",E82="",F82="",COUNTA(H82:L82)&lt;5),"À compléter",IF(P82=0,"À compléter",IF(COUNTIF(H82:L82,"Bloqué")&gt;0,"Bloqué",IF(COUNTIF(H82:L82,"À confirmer")&gt;0,"À confirmer",IF(OR(O82="",TODAY()-O82&gt;Paramètres!$B$3),"À revérifier","Feu vert"))))))</f>
        <v/>
      </c>
      <c r="T82" s="22">
        <f>IF(A82="","",IF(E82="","Date à renseigner",IF(AND(COUNTIF(H82:L82,"Bloqué")&gt;0,M82=""),"Référence obstacle manquante",IF(S82="Feu vert","Prêt",IF(E82&lt;TODAY(),"Date dépassée non prête",IF(E82-TODAY()&lt;=Paramètres!$B$2,"Échéance proche non prête",IF(S82="Bloqué","Blocage à traiter",IF(S82="À revérifier","Vérification à renouveler","À préparer"))))))))</f>
        <v/>
      </c>
    </row>
    <row r="83" ht="22" customHeight="1">
      <c r="A83" s="15" t="n"/>
      <c r="B83" s="16" t="n"/>
      <c r="C83" s="16" t="n"/>
      <c r="D83" s="16" t="n"/>
      <c r="E83" s="28" t="n"/>
      <c r="F83" s="16" t="n"/>
      <c r="G83" s="15" t="n"/>
      <c r="H83" s="15" t="n"/>
      <c r="I83" s="15" t="n"/>
      <c r="J83" s="15" t="n"/>
      <c r="K83" s="15" t="n"/>
      <c r="L83" s="15" t="n"/>
      <c r="M83" s="15" t="n"/>
      <c r="N83" s="18" t="n"/>
      <c r="O83" s="28" t="n"/>
      <c r="P83" s="19">
        <f>IF(A83="","",5-COUNTIF(H83:L83,"Non applicable"))</f>
        <v/>
      </c>
      <c r="Q83" s="19">
        <f>IF(A83="","",COUNTIF(H83:L83,"Validé"))</f>
        <v/>
      </c>
      <c r="R83" s="20">
        <f>IF(A83="","",IFERROR(Q83/P83,0))</f>
        <v/>
      </c>
      <c r="S83" s="21">
        <f>IF(A83="","",IF(OR(C83="",D83="",E83="",F83="",COUNTA(H83:L83)&lt;5),"À compléter",IF(P83=0,"À compléter",IF(COUNTIF(H83:L83,"Bloqué")&gt;0,"Bloqué",IF(COUNTIF(H83:L83,"À confirmer")&gt;0,"À confirmer",IF(OR(O83="",TODAY()-O83&gt;Paramètres!$B$3),"À revérifier","Feu vert"))))))</f>
        <v/>
      </c>
      <c r="T83" s="22">
        <f>IF(A83="","",IF(E83="","Date à renseigner",IF(AND(COUNTIF(H83:L83,"Bloqué")&gt;0,M83=""),"Référence obstacle manquante",IF(S83="Feu vert","Prêt",IF(E83&lt;TODAY(),"Date dépassée non prête",IF(E83-TODAY()&lt;=Paramètres!$B$2,"Échéance proche non prête",IF(S83="Bloqué","Blocage à traiter",IF(S83="À revérifier","Vérification à renouveler","À préparer"))))))))</f>
        <v/>
      </c>
    </row>
    <row r="84" ht="22" customHeight="1">
      <c r="A84" s="15" t="n"/>
      <c r="B84" s="16" t="n"/>
      <c r="C84" s="16" t="n"/>
      <c r="D84" s="16" t="n"/>
      <c r="E84" s="28" t="n"/>
      <c r="F84" s="16" t="n"/>
      <c r="G84" s="15" t="n"/>
      <c r="H84" s="15" t="n"/>
      <c r="I84" s="15" t="n"/>
      <c r="J84" s="15" t="n"/>
      <c r="K84" s="15" t="n"/>
      <c r="L84" s="15" t="n"/>
      <c r="M84" s="15" t="n"/>
      <c r="N84" s="18" t="n"/>
      <c r="O84" s="28" t="n"/>
      <c r="P84" s="19">
        <f>IF(A84="","",5-COUNTIF(H84:L84,"Non applicable"))</f>
        <v/>
      </c>
      <c r="Q84" s="19">
        <f>IF(A84="","",COUNTIF(H84:L84,"Validé"))</f>
        <v/>
      </c>
      <c r="R84" s="20">
        <f>IF(A84="","",IFERROR(Q84/P84,0))</f>
        <v/>
      </c>
      <c r="S84" s="21">
        <f>IF(A84="","",IF(OR(C84="",D84="",E84="",F84="",COUNTA(H84:L84)&lt;5),"À compléter",IF(P84=0,"À compléter",IF(COUNTIF(H84:L84,"Bloqué")&gt;0,"Bloqué",IF(COUNTIF(H84:L84,"À confirmer")&gt;0,"À confirmer",IF(OR(O84="",TODAY()-O84&gt;Paramètres!$B$3),"À revérifier","Feu vert"))))))</f>
        <v/>
      </c>
      <c r="T84" s="22">
        <f>IF(A84="","",IF(E84="","Date à renseigner",IF(AND(COUNTIF(H84:L84,"Bloqué")&gt;0,M84=""),"Référence obstacle manquante",IF(S84="Feu vert","Prêt",IF(E84&lt;TODAY(),"Date dépassée non prête",IF(E84-TODAY()&lt;=Paramètres!$B$2,"Échéance proche non prête",IF(S84="Bloqué","Blocage à traiter",IF(S84="À revérifier","Vérification à renouveler","À préparer"))))))))</f>
        <v/>
      </c>
    </row>
    <row r="85" ht="22" customHeight="1">
      <c r="A85" s="15" t="n"/>
      <c r="B85" s="16" t="n"/>
      <c r="C85" s="16" t="n"/>
      <c r="D85" s="16" t="n"/>
      <c r="E85" s="28" t="n"/>
      <c r="F85" s="16" t="n"/>
      <c r="G85" s="15" t="n"/>
      <c r="H85" s="15" t="n"/>
      <c r="I85" s="15" t="n"/>
      <c r="J85" s="15" t="n"/>
      <c r="K85" s="15" t="n"/>
      <c r="L85" s="15" t="n"/>
      <c r="M85" s="15" t="n"/>
      <c r="N85" s="18" t="n"/>
      <c r="O85" s="28" t="n"/>
      <c r="P85" s="19">
        <f>IF(A85="","",5-COUNTIF(H85:L85,"Non applicable"))</f>
        <v/>
      </c>
      <c r="Q85" s="19">
        <f>IF(A85="","",COUNTIF(H85:L85,"Validé"))</f>
        <v/>
      </c>
      <c r="R85" s="20">
        <f>IF(A85="","",IFERROR(Q85/P85,0))</f>
        <v/>
      </c>
      <c r="S85" s="21">
        <f>IF(A85="","",IF(OR(C85="",D85="",E85="",F85="",COUNTA(H85:L85)&lt;5),"À compléter",IF(P85=0,"À compléter",IF(COUNTIF(H85:L85,"Bloqué")&gt;0,"Bloqué",IF(COUNTIF(H85:L85,"À confirmer")&gt;0,"À confirmer",IF(OR(O85="",TODAY()-O85&gt;Paramètres!$B$3),"À revérifier","Feu vert"))))))</f>
        <v/>
      </c>
      <c r="T85" s="22">
        <f>IF(A85="","",IF(E85="","Date à renseigner",IF(AND(COUNTIF(H85:L85,"Bloqué")&gt;0,M85=""),"Référence obstacle manquante",IF(S85="Feu vert","Prêt",IF(E85&lt;TODAY(),"Date dépassée non prête",IF(E85-TODAY()&lt;=Paramètres!$B$2,"Échéance proche non prête",IF(S85="Bloqué","Blocage à traiter",IF(S85="À revérifier","Vérification à renouveler","À préparer"))))))))</f>
        <v/>
      </c>
    </row>
    <row r="86" ht="22" customHeight="1">
      <c r="A86" s="15" t="n"/>
      <c r="B86" s="16" t="n"/>
      <c r="C86" s="16" t="n"/>
      <c r="D86" s="16" t="n"/>
      <c r="E86" s="28" t="n"/>
      <c r="F86" s="16" t="n"/>
      <c r="G86" s="15" t="n"/>
      <c r="H86" s="15" t="n"/>
      <c r="I86" s="15" t="n"/>
      <c r="J86" s="15" t="n"/>
      <c r="K86" s="15" t="n"/>
      <c r="L86" s="15" t="n"/>
      <c r="M86" s="15" t="n"/>
      <c r="N86" s="18" t="n"/>
      <c r="O86" s="28" t="n"/>
      <c r="P86" s="19">
        <f>IF(A86="","",5-COUNTIF(H86:L86,"Non applicable"))</f>
        <v/>
      </c>
      <c r="Q86" s="19">
        <f>IF(A86="","",COUNTIF(H86:L86,"Validé"))</f>
        <v/>
      </c>
      <c r="R86" s="20">
        <f>IF(A86="","",IFERROR(Q86/P86,0))</f>
        <v/>
      </c>
      <c r="S86" s="21">
        <f>IF(A86="","",IF(OR(C86="",D86="",E86="",F86="",COUNTA(H86:L86)&lt;5),"À compléter",IF(P86=0,"À compléter",IF(COUNTIF(H86:L86,"Bloqué")&gt;0,"Bloqué",IF(COUNTIF(H86:L86,"À confirmer")&gt;0,"À confirmer",IF(OR(O86="",TODAY()-O86&gt;Paramètres!$B$3),"À revérifier","Feu vert"))))))</f>
        <v/>
      </c>
      <c r="T86" s="22">
        <f>IF(A86="","",IF(E86="","Date à renseigner",IF(AND(COUNTIF(H86:L86,"Bloqué")&gt;0,M86=""),"Référence obstacle manquante",IF(S86="Feu vert","Prêt",IF(E86&lt;TODAY(),"Date dépassée non prête",IF(E86-TODAY()&lt;=Paramètres!$B$2,"Échéance proche non prête",IF(S86="Bloqué","Blocage à traiter",IF(S86="À revérifier","Vérification à renouveler","À préparer"))))))))</f>
        <v/>
      </c>
    </row>
    <row r="87" ht="22" customHeight="1">
      <c r="A87" s="15" t="n"/>
      <c r="B87" s="16" t="n"/>
      <c r="C87" s="16" t="n"/>
      <c r="D87" s="16" t="n"/>
      <c r="E87" s="28" t="n"/>
      <c r="F87" s="16" t="n"/>
      <c r="G87" s="15" t="n"/>
      <c r="H87" s="15" t="n"/>
      <c r="I87" s="15" t="n"/>
      <c r="J87" s="15" t="n"/>
      <c r="K87" s="15" t="n"/>
      <c r="L87" s="15" t="n"/>
      <c r="M87" s="15" t="n"/>
      <c r="N87" s="18" t="n"/>
      <c r="O87" s="28" t="n"/>
      <c r="P87" s="19">
        <f>IF(A87="","",5-COUNTIF(H87:L87,"Non applicable"))</f>
        <v/>
      </c>
      <c r="Q87" s="19">
        <f>IF(A87="","",COUNTIF(H87:L87,"Validé"))</f>
        <v/>
      </c>
      <c r="R87" s="20">
        <f>IF(A87="","",IFERROR(Q87/P87,0))</f>
        <v/>
      </c>
      <c r="S87" s="21">
        <f>IF(A87="","",IF(OR(C87="",D87="",E87="",F87="",COUNTA(H87:L87)&lt;5),"À compléter",IF(P87=0,"À compléter",IF(COUNTIF(H87:L87,"Bloqué")&gt;0,"Bloqué",IF(COUNTIF(H87:L87,"À confirmer")&gt;0,"À confirmer",IF(OR(O87="",TODAY()-O87&gt;Paramètres!$B$3),"À revérifier","Feu vert"))))))</f>
        <v/>
      </c>
      <c r="T87" s="22">
        <f>IF(A87="","",IF(E87="","Date à renseigner",IF(AND(COUNTIF(H87:L87,"Bloqué")&gt;0,M87=""),"Référence obstacle manquante",IF(S87="Feu vert","Prêt",IF(E87&lt;TODAY(),"Date dépassée non prête",IF(E87-TODAY()&lt;=Paramètres!$B$2,"Échéance proche non prête",IF(S87="Bloqué","Blocage à traiter",IF(S87="À revérifier","Vérification à renouveler","À préparer"))))))))</f>
        <v/>
      </c>
    </row>
    <row r="88" ht="22" customHeight="1">
      <c r="A88" s="15" t="n"/>
      <c r="B88" s="16" t="n"/>
      <c r="C88" s="16" t="n"/>
      <c r="D88" s="16" t="n"/>
      <c r="E88" s="28" t="n"/>
      <c r="F88" s="16" t="n"/>
      <c r="G88" s="15" t="n"/>
      <c r="H88" s="15" t="n"/>
      <c r="I88" s="15" t="n"/>
      <c r="J88" s="15" t="n"/>
      <c r="K88" s="15" t="n"/>
      <c r="L88" s="15" t="n"/>
      <c r="M88" s="15" t="n"/>
      <c r="N88" s="18" t="n"/>
      <c r="O88" s="28" t="n"/>
      <c r="P88" s="19">
        <f>IF(A88="","",5-COUNTIF(H88:L88,"Non applicable"))</f>
        <v/>
      </c>
      <c r="Q88" s="19">
        <f>IF(A88="","",COUNTIF(H88:L88,"Validé"))</f>
        <v/>
      </c>
      <c r="R88" s="20">
        <f>IF(A88="","",IFERROR(Q88/P88,0))</f>
        <v/>
      </c>
      <c r="S88" s="21">
        <f>IF(A88="","",IF(OR(C88="",D88="",E88="",F88="",COUNTA(H88:L88)&lt;5),"À compléter",IF(P88=0,"À compléter",IF(COUNTIF(H88:L88,"Bloqué")&gt;0,"Bloqué",IF(COUNTIF(H88:L88,"À confirmer")&gt;0,"À confirmer",IF(OR(O88="",TODAY()-O88&gt;Paramètres!$B$3),"À revérifier","Feu vert"))))))</f>
        <v/>
      </c>
      <c r="T88" s="22">
        <f>IF(A88="","",IF(E88="","Date à renseigner",IF(AND(COUNTIF(H88:L88,"Bloqué")&gt;0,M88=""),"Référence obstacle manquante",IF(S88="Feu vert","Prêt",IF(E88&lt;TODAY(),"Date dépassée non prête",IF(E88-TODAY()&lt;=Paramètres!$B$2,"Échéance proche non prête",IF(S88="Bloqué","Blocage à traiter",IF(S88="À revérifier","Vérification à renouveler","À préparer"))))))))</f>
        <v/>
      </c>
    </row>
    <row r="89" ht="22" customHeight="1">
      <c r="A89" s="15" t="n"/>
      <c r="B89" s="16" t="n"/>
      <c r="C89" s="16" t="n"/>
      <c r="D89" s="16" t="n"/>
      <c r="E89" s="28" t="n"/>
      <c r="F89" s="16" t="n"/>
      <c r="G89" s="15" t="n"/>
      <c r="H89" s="15" t="n"/>
      <c r="I89" s="15" t="n"/>
      <c r="J89" s="15" t="n"/>
      <c r="K89" s="15" t="n"/>
      <c r="L89" s="15" t="n"/>
      <c r="M89" s="15" t="n"/>
      <c r="N89" s="18" t="n"/>
      <c r="O89" s="28" t="n"/>
      <c r="P89" s="19">
        <f>IF(A89="","",5-COUNTIF(H89:L89,"Non applicable"))</f>
        <v/>
      </c>
      <c r="Q89" s="19">
        <f>IF(A89="","",COUNTIF(H89:L89,"Validé"))</f>
        <v/>
      </c>
      <c r="R89" s="20">
        <f>IF(A89="","",IFERROR(Q89/P89,0))</f>
        <v/>
      </c>
      <c r="S89" s="21">
        <f>IF(A89="","",IF(OR(C89="",D89="",E89="",F89="",COUNTA(H89:L89)&lt;5),"À compléter",IF(P89=0,"À compléter",IF(COUNTIF(H89:L89,"Bloqué")&gt;0,"Bloqué",IF(COUNTIF(H89:L89,"À confirmer")&gt;0,"À confirmer",IF(OR(O89="",TODAY()-O89&gt;Paramètres!$B$3),"À revérifier","Feu vert"))))))</f>
        <v/>
      </c>
      <c r="T89" s="22">
        <f>IF(A89="","",IF(E89="","Date à renseigner",IF(AND(COUNTIF(H89:L89,"Bloqué")&gt;0,M89=""),"Référence obstacle manquante",IF(S89="Feu vert","Prêt",IF(E89&lt;TODAY(),"Date dépassée non prête",IF(E89-TODAY()&lt;=Paramètres!$B$2,"Échéance proche non prête",IF(S89="Bloqué","Blocage à traiter",IF(S89="À revérifier","Vérification à renouveler","À préparer"))))))))</f>
        <v/>
      </c>
    </row>
    <row r="90" ht="22" customHeight="1">
      <c r="A90" s="15" t="n"/>
      <c r="B90" s="16" t="n"/>
      <c r="C90" s="16" t="n"/>
      <c r="D90" s="16" t="n"/>
      <c r="E90" s="28" t="n"/>
      <c r="F90" s="16" t="n"/>
      <c r="G90" s="15" t="n"/>
      <c r="H90" s="15" t="n"/>
      <c r="I90" s="15" t="n"/>
      <c r="J90" s="15" t="n"/>
      <c r="K90" s="15" t="n"/>
      <c r="L90" s="15" t="n"/>
      <c r="M90" s="15" t="n"/>
      <c r="N90" s="18" t="n"/>
      <c r="O90" s="28" t="n"/>
      <c r="P90" s="19">
        <f>IF(A90="","",5-COUNTIF(H90:L90,"Non applicable"))</f>
        <v/>
      </c>
      <c r="Q90" s="19">
        <f>IF(A90="","",COUNTIF(H90:L90,"Validé"))</f>
        <v/>
      </c>
      <c r="R90" s="20">
        <f>IF(A90="","",IFERROR(Q90/P90,0))</f>
        <v/>
      </c>
      <c r="S90" s="21">
        <f>IF(A90="","",IF(OR(C90="",D90="",E90="",F90="",COUNTA(H90:L90)&lt;5),"À compléter",IF(P90=0,"À compléter",IF(COUNTIF(H90:L90,"Bloqué")&gt;0,"Bloqué",IF(COUNTIF(H90:L90,"À confirmer")&gt;0,"À confirmer",IF(OR(O90="",TODAY()-O90&gt;Paramètres!$B$3),"À revérifier","Feu vert"))))))</f>
        <v/>
      </c>
      <c r="T90" s="22">
        <f>IF(A90="","",IF(E90="","Date à renseigner",IF(AND(COUNTIF(H90:L90,"Bloqué")&gt;0,M90=""),"Référence obstacle manquante",IF(S90="Feu vert","Prêt",IF(E90&lt;TODAY(),"Date dépassée non prête",IF(E90-TODAY()&lt;=Paramètres!$B$2,"Échéance proche non prête",IF(S90="Bloqué","Blocage à traiter",IF(S90="À revérifier","Vérification à renouveler","À préparer"))))))))</f>
        <v/>
      </c>
    </row>
    <row r="91" ht="22" customHeight="1">
      <c r="A91" s="15" t="n"/>
      <c r="B91" s="16" t="n"/>
      <c r="C91" s="16" t="n"/>
      <c r="D91" s="16" t="n"/>
      <c r="E91" s="28" t="n"/>
      <c r="F91" s="16" t="n"/>
      <c r="G91" s="15" t="n"/>
      <c r="H91" s="15" t="n"/>
      <c r="I91" s="15" t="n"/>
      <c r="J91" s="15" t="n"/>
      <c r="K91" s="15" t="n"/>
      <c r="L91" s="15" t="n"/>
      <c r="M91" s="15" t="n"/>
      <c r="N91" s="18" t="n"/>
      <c r="O91" s="28" t="n"/>
      <c r="P91" s="19">
        <f>IF(A91="","",5-COUNTIF(H91:L91,"Non applicable"))</f>
        <v/>
      </c>
      <c r="Q91" s="19">
        <f>IF(A91="","",COUNTIF(H91:L91,"Validé"))</f>
        <v/>
      </c>
      <c r="R91" s="20">
        <f>IF(A91="","",IFERROR(Q91/P91,0))</f>
        <v/>
      </c>
      <c r="S91" s="21">
        <f>IF(A91="","",IF(OR(C91="",D91="",E91="",F91="",COUNTA(H91:L91)&lt;5),"À compléter",IF(P91=0,"À compléter",IF(COUNTIF(H91:L91,"Bloqué")&gt;0,"Bloqué",IF(COUNTIF(H91:L91,"À confirmer")&gt;0,"À confirmer",IF(OR(O91="",TODAY()-O91&gt;Paramètres!$B$3),"À revérifier","Feu vert"))))))</f>
        <v/>
      </c>
      <c r="T91" s="22">
        <f>IF(A91="","",IF(E91="","Date à renseigner",IF(AND(COUNTIF(H91:L91,"Bloqué")&gt;0,M91=""),"Référence obstacle manquante",IF(S91="Feu vert","Prêt",IF(E91&lt;TODAY(),"Date dépassée non prête",IF(E91-TODAY()&lt;=Paramètres!$B$2,"Échéance proche non prête",IF(S91="Bloqué","Blocage à traiter",IF(S91="À revérifier","Vérification à renouveler","À préparer"))))))))</f>
        <v/>
      </c>
    </row>
    <row r="92" ht="22" customHeight="1">
      <c r="A92" s="15" t="n"/>
      <c r="B92" s="16" t="n"/>
      <c r="C92" s="16" t="n"/>
      <c r="D92" s="16" t="n"/>
      <c r="E92" s="28" t="n"/>
      <c r="F92" s="16" t="n"/>
      <c r="G92" s="15" t="n"/>
      <c r="H92" s="15" t="n"/>
      <c r="I92" s="15" t="n"/>
      <c r="J92" s="15" t="n"/>
      <c r="K92" s="15" t="n"/>
      <c r="L92" s="15" t="n"/>
      <c r="M92" s="15" t="n"/>
      <c r="N92" s="18" t="n"/>
      <c r="O92" s="28" t="n"/>
      <c r="P92" s="19">
        <f>IF(A92="","",5-COUNTIF(H92:L92,"Non applicable"))</f>
        <v/>
      </c>
      <c r="Q92" s="19">
        <f>IF(A92="","",COUNTIF(H92:L92,"Validé"))</f>
        <v/>
      </c>
      <c r="R92" s="20">
        <f>IF(A92="","",IFERROR(Q92/P92,0))</f>
        <v/>
      </c>
      <c r="S92" s="21">
        <f>IF(A92="","",IF(OR(C92="",D92="",E92="",F92="",COUNTA(H92:L92)&lt;5),"À compléter",IF(P92=0,"À compléter",IF(COUNTIF(H92:L92,"Bloqué")&gt;0,"Bloqué",IF(COUNTIF(H92:L92,"À confirmer")&gt;0,"À confirmer",IF(OR(O92="",TODAY()-O92&gt;Paramètres!$B$3),"À revérifier","Feu vert"))))))</f>
        <v/>
      </c>
      <c r="T92" s="22">
        <f>IF(A92="","",IF(E92="","Date à renseigner",IF(AND(COUNTIF(H92:L92,"Bloqué")&gt;0,M92=""),"Référence obstacle manquante",IF(S92="Feu vert","Prêt",IF(E92&lt;TODAY(),"Date dépassée non prête",IF(E92-TODAY()&lt;=Paramètres!$B$2,"Échéance proche non prête",IF(S92="Bloqué","Blocage à traiter",IF(S92="À revérifier","Vérification à renouveler","À préparer"))))))))</f>
        <v/>
      </c>
    </row>
    <row r="93" ht="22" customHeight="1">
      <c r="A93" s="15" t="n"/>
      <c r="B93" s="16" t="n"/>
      <c r="C93" s="16" t="n"/>
      <c r="D93" s="16" t="n"/>
      <c r="E93" s="28" t="n"/>
      <c r="F93" s="16" t="n"/>
      <c r="G93" s="15" t="n"/>
      <c r="H93" s="15" t="n"/>
      <c r="I93" s="15" t="n"/>
      <c r="J93" s="15" t="n"/>
      <c r="K93" s="15" t="n"/>
      <c r="L93" s="15" t="n"/>
      <c r="M93" s="15" t="n"/>
      <c r="N93" s="18" t="n"/>
      <c r="O93" s="28" t="n"/>
      <c r="P93" s="19">
        <f>IF(A93="","",5-COUNTIF(H93:L93,"Non applicable"))</f>
        <v/>
      </c>
      <c r="Q93" s="19">
        <f>IF(A93="","",COUNTIF(H93:L93,"Validé"))</f>
        <v/>
      </c>
      <c r="R93" s="20">
        <f>IF(A93="","",IFERROR(Q93/P93,0))</f>
        <v/>
      </c>
      <c r="S93" s="21">
        <f>IF(A93="","",IF(OR(C93="",D93="",E93="",F93="",COUNTA(H93:L93)&lt;5),"À compléter",IF(P93=0,"À compléter",IF(COUNTIF(H93:L93,"Bloqué")&gt;0,"Bloqué",IF(COUNTIF(H93:L93,"À confirmer")&gt;0,"À confirmer",IF(OR(O93="",TODAY()-O93&gt;Paramètres!$B$3),"À revérifier","Feu vert"))))))</f>
        <v/>
      </c>
      <c r="T93" s="22">
        <f>IF(A93="","",IF(E93="","Date à renseigner",IF(AND(COUNTIF(H93:L93,"Bloqué")&gt;0,M93=""),"Référence obstacle manquante",IF(S93="Feu vert","Prêt",IF(E93&lt;TODAY(),"Date dépassée non prête",IF(E93-TODAY()&lt;=Paramètres!$B$2,"Échéance proche non prête",IF(S93="Bloqué","Blocage à traiter",IF(S93="À revérifier","Vérification à renouveler","À préparer"))))))))</f>
        <v/>
      </c>
    </row>
    <row r="94" ht="22" customHeight="1">
      <c r="A94" s="15" t="n"/>
      <c r="B94" s="16" t="n"/>
      <c r="C94" s="16" t="n"/>
      <c r="D94" s="16" t="n"/>
      <c r="E94" s="28" t="n"/>
      <c r="F94" s="16" t="n"/>
      <c r="G94" s="15" t="n"/>
      <c r="H94" s="15" t="n"/>
      <c r="I94" s="15" t="n"/>
      <c r="J94" s="15" t="n"/>
      <c r="K94" s="15" t="n"/>
      <c r="L94" s="15" t="n"/>
      <c r="M94" s="15" t="n"/>
      <c r="N94" s="18" t="n"/>
      <c r="O94" s="28" t="n"/>
      <c r="P94" s="19">
        <f>IF(A94="","",5-COUNTIF(H94:L94,"Non applicable"))</f>
        <v/>
      </c>
      <c r="Q94" s="19">
        <f>IF(A94="","",COUNTIF(H94:L94,"Validé"))</f>
        <v/>
      </c>
      <c r="R94" s="20">
        <f>IF(A94="","",IFERROR(Q94/P94,0))</f>
        <v/>
      </c>
      <c r="S94" s="21">
        <f>IF(A94="","",IF(OR(C94="",D94="",E94="",F94="",COUNTA(H94:L94)&lt;5),"À compléter",IF(P94=0,"À compléter",IF(COUNTIF(H94:L94,"Bloqué")&gt;0,"Bloqué",IF(COUNTIF(H94:L94,"À confirmer")&gt;0,"À confirmer",IF(OR(O94="",TODAY()-O94&gt;Paramètres!$B$3),"À revérifier","Feu vert"))))))</f>
        <v/>
      </c>
      <c r="T94" s="22">
        <f>IF(A94="","",IF(E94="","Date à renseigner",IF(AND(COUNTIF(H94:L94,"Bloqué")&gt;0,M94=""),"Référence obstacle manquante",IF(S94="Feu vert","Prêt",IF(E94&lt;TODAY(),"Date dépassée non prête",IF(E94-TODAY()&lt;=Paramètres!$B$2,"Échéance proche non prête",IF(S94="Bloqué","Blocage à traiter",IF(S94="À revérifier","Vérification à renouveler","À préparer"))))))))</f>
        <v/>
      </c>
    </row>
    <row r="95" ht="22" customHeight="1">
      <c r="A95" s="15" t="n"/>
      <c r="B95" s="16" t="n"/>
      <c r="C95" s="16" t="n"/>
      <c r="D95" s="16" t="n"/>
      <c r="E95" s="28" t="n"/>
      <c r="F95" s="16" t="n"/>
      <c r="G95" s="15" t="n"/>
      <c r="H95" s="15" t="n"/>
      <c r="I95" s="15" t="n"/>
      <c r="J95" s="15" t="n"/>
      <c r="K95" s="15" t="n"/>
      <c r="L95" s="15" t="n"/>
      <c r="M95" s="15" t="n"/>
      <c r="N95" s="18" t="n"/>
      <c r="O95" s="28" t="n"/>
      <c r="P95" s="19">
        <f>IF(A95="","",5-COUNTIF(H95:L95,"Non applicable"))</f>
        <v/>
      </c>
      <c r="Q95" s="19">
        <f>IF(A95="","",COUNTIF(H95:L95,"Validé"))</f>
        <v/>
      </c>
      <c r="R95" s="20">
        <f>IF(A95="","",IFERROR(Q95/P95,0))</f>
        <v/>
      </c>
      <c r="S95" s="21">
        <f>IF(A95="","",IF(OR(C95="",D95="",E95="",F95="",COUNTA(H95:L95)&lt;5),"À compléter",IF(P95=0,"À compléter",IF(COUNTIF(H95:L95,"Bloqué")&gt;0,"Bloqué",IF(COUNTIF(H95:L95,"À confirmer")&gt;0,"À confirmer",IF(OR(O95="",TODAY()-O95&gt;Paramètres!$B$3),"À revérifier","Feu vert"))))))</f>
        <v/>
      </c>
      <c r="T95" s="22">
        <f>IF(A95="","",IF(E95="","Date à renseigner",IF(AND(COUNTIF(H95:L95,"Bloqué")&gt;0,M95=""),"Référence obstacle manquante",IF(S95="Feu vert","Prêt",IF(E95&lt;TODAY(),"Date dépassée non prête",IF(E95-TODAY()&lt;=Paramètres!$B$2,"Échéance proche non prête",IF(S95="Bloqué","Blocage à traiter",IF(S95="À revérifier","Vérification à renouveler","À préparer"))))))))</f>
        <v/>
      </c>
    </row>
    <row r="96" ht="22" customHeight="1">
      <c r="A96" s="15" t="n"/>
      <c r="B96" s="16" t="n"/>
      <c r="C96" s="16" t="n"/>
      <c r="D96" s="16" t="n"/>
      <c r="E96" s="28" t="n"/>
      <c r="F96" s="16" t="n"/>
      <c r="G96" s="15" t="n"/>
      <c r="H96" s="15" t="n"/>
      <c r="I96" s="15" t="n"/>
      <c r="J96" s="15" t="n"/>
      <c r="K96" s="15" t="n"/>
      <c r="L96" s="15" t="n"/>
      <c r="M96" s="15" t="n"/>
      <c r="N96" s="18" t="n"/>
      <c r="O96" s="28" t="n"/>
      <c r="P96" s="19">
        <f>IF(A96="","",5-COUNTIF(H96:L96,"Non applicable"))</f>
        <v/>
      </c>
      <c r="Q96" s="19">
        <f>IF(A96="","",COUNTIF(H96:L96,"Validé"))</f>
        <v/>
      </c>
      <c r="R96" s="20">
        <f>IF(A96="","",IFERROR(Q96/P96,0))</f>
        <v/>
      </c>
      <c r="S96" s="21">
        <f>IF(A96="","",IF(OR(C96="",D96="",E96="",F96="",COUNTA(H96:L96)&lt;5),"À compléter",IF(P96=0,"À compléter",IF(COUNTIF(H96:L96,"Bloqué")&gt;0,"Bloqué",IF(COUNTIF(H96:L96,"À confirmer")&gt;0,"À confirmer",IF(OR(O96="",TODAY()-O96&gt;Paramètres!$B$3),"À revérifier","Feu vert"))))))</f>
        <v/>
      </c>
      <c r="T96" s="22">
        <f>IF(A96="","",IF(E96="","Date à renseigner",IF(AND(COUNTIF(H96:L96,"Bloqué")&gt;0,M96=""),"Référence obstacle manquante",IF(S96="Feu vert","Prêt",IF(E96&lt;TODAY(),"Date dépassée non prête",IF(E96-TODAY()&lt;=Paramètres!$B$2,"Échéance proche non prête",IF(S96="Bloqué","Blocage à traiter",IF(S96="À revérifier","Vérification à renouveler","À préparer"))))))))</f>
        <v/>
      </c>
    </row>
    <row r="97" ht="22" customHeight="1">
      <c r="A97" s="15" t="n"/>
      <c r="B97" s="16" t="n"/>
      <c r="C97" s="16" t="n"/>
      <c r="D97" s="16" t="n"/>
      <c r="E97" s="28" t="n"/>
      <c r="F97" s="16" t="n"/>
      <c r="G97" s="15" t="n"/>
      <c r="H97" s="15" t="n"/>
      <c r="I97" s="15" t="n"/>
      <c r="J97" s="15" t="n"/>
      <c r="K97" s="15" t="n"/>
      <c r="L97" s="15" t="n"/>
      <c r="M97" s="15" t="n"/>
      <c r="N97" s="18" t="n"/>
      <c r="O97" s="28" t="n"/>
      <c r="P97" s="19">
        <f>IF(A97="","",5-COUNTIF(H97:L97,"Non applicable"))</f>
        <v/>
      </c>
      <c r="Q97" s="19">
        <f>IF(A97="","",COUNTIF(H97:L97,"Validé"))</f>
        <v/>
      </c>
      <c r="R97" s="20">
        <f>IF(A97="","",IFERROR(Q97/P97,0))</f>
        <v/>
      </c>
      <c r="S97" s="21">
        <f>IF(A97="","",IF(OR(C97="",D97="",E97="",F97="",COUNTA(H97:L97)&lt;5),"À compléter",IF(P97=0,"À compléter",IF(COUNTIF(H97:L97,"Bloqué")&gt;0,"Bloqué",IF(COUNTIF(H97:L97,"À confirmer")&gt;0,"À confirmer",IF(OR(O97="",TODAY()-O97&gt;Paramètres!$B$3),"À revérifier","Feu vert"))))))</f>
        <v/>
      </c>
      <c r="T97" s="22">
        <f>IF(A97="","",IF(E97="","Date à renseigner",IF(AND(COUNTIF(H97:L97,"Bloqué")&gt;0,M97=""),"Référence obstacle manquante",IF(S97="Feu vert","Prêt",IF(E97&lt;TODAY(),"Date dépassée non prête",IF(E97-TODAY()&lt;=Paramètres!$B$2,"Échéance proche non prête",IF(S97="Bloqué","Blocage à traiter",IF(S97="À revérifier","Vérification à renouveler","À préparer"))))))))</f>
        <v/>
      </c>
    </row>
    <row r="98" ht="22" customHeight="1">
      <c r="A98" s="15" t="n"/>
      <c r="B98" s="16" t="n"/>
      <c r="C98" s="16" t="n"/>
      <c r="D98" s="16" t="n"/>
      <c r="E98" s="28" t="n"/>
      <c r="F98" s="16" t="n"/>
      <c r="G98" s="15" t="n"/>
      <c r="H98" s="15" t="n"/>
      <c r="I98" s="15" t="n"/>
      <c r="J98" s="15" t="n"/>
      <c r="K98" s="15" t="n"/>
      <c r="L98" s="15" t="n"/>
      <c r="M98" s="15" t="n"/>
      <c r="N98" s="18" t="n"/>
      <c r="O98" s="28" t="n"/>
      <c r="P98" s="19">
        <f>IF(A98="","",5-COUNTIF(H98:L98,"Non applicable"))</f>
        <v/>
      </c>
      <c r="Q98" s="19">
        <f>IF(A98="","",COUNTIF(H98:L98,"Validé"))</f>
        <v/>
      </c>
      <c r="R98" s="20">
        <f>IF(A98="","",IFERROR(Q98/P98,0))</f>
        <v/>
      </c>
      <c r="S98" s="21">
        <f>IF(A98="","",IF(OR(C98="",D98="",E98="",F98="",COUNTA(H98:L98)&lt;5),"À compléter",IF(P98=0,"À compléter",IF(COUNTIF(H98:L98,"Bloqué")&gt;0,"Bloqué",IF(COUNTIF(H98:L98,"À confirmer")&gt;0,"À confirmer",IF(OR(O98="",TODAY()-O98&gt;Paramètres!$B$3),"À revérifier","Feu vert"))))))</f>
        <v/>
      </c>
      <c r="T98" s="22">
        <f>IF(A98="","",IF(E98="","Date à renseigner",IF(AND(COUNTIF(H98:L98,"Bloqué")&gt;0,M98=""),"Référence obstacle manquante",IF(S98="Feu vert","Prêt",IF(E98&lt;TODAY(),"Date dépassée non prête",IF(E98-TODAY()&lt;=Paramètres!$B$2,"Échéance proche non prête",IF(S98="Bloqué","Blocage à traiter",IF(S98="À revérifier","Vérification à renouveler","À préparer"))))))))</f>
        <v/>
      </c>
    </row>
    <row r="99" ht="22" customHeight="1">
      <c r="A99" s="15" t="n"/>
      <c r="B99" s="16" t="n"/>
      <c r="C99" s="16" t="n"/>
      <c r="D99" s="16" t="n"/>
      <c r="E99" s="28" t="n"/>
      <c r="F99" s="16" t="n"/>
      <c r="G99" s="15" t="n"/>
      <c r="H99" s="15" t="n"/>
      <c r="I99" s="15" t="n"/>
      <c r="J99" s="15" t="n"/>
      <c r="K99" s="15" t="n"/>
      <c r="L99" s="15" t="n"/>
      <c r="M99" s="15" t="n"/>
      <c r="N99" s="18" t="n"/>
      <c r="O99" s="28" t="n"/>
      <c r="P99" s="19">
        <f>IF(A99="","",5-COUNTIF(H99:L99,"Non applicable"))</f>
        <v/>
      </c>
      <c r="Q99" s="19">
        <f>IF(A99="","",COUNTIF(H99:L99,"Validé"))</f>
        <v/>
      </c>
      <c r="R99" s="20">
        <f>IF(A99="","",IFERROR(Q99/P99,0))</f>
        <v/>
      </c>
      <c r="S99" s="21">
        <f>IF(A99="","",IF(OR(C99="",D99="",E99="",F99="",COUNTA(H99:L99)&lt;5),"À compléter",IF(P99=0,"À compléter",IF(COUNTIF(H99:L99,"Bloqué")&gt;0,"Bloqué",IF(COUNTIF(H99:L99,"À confirmer")&gt;0,"À confirmer",IF(OR(O99="",TODAY()-O99&gt;Paramètres!$B$3),"À revérifier","Feu vert"))))))</f>
        <v/>
      </c>
      <c r="T99" s="22">
        <f>IF(A99="","",IF(E99="","Date à renseigner",IF(AND(COUNTIF(H99:L99,"Bloqué")&gt;0,M99=""),"Référence obstacle manquante",IF(S99="Feu vert","Prêt",IF(E99&lt;TODAY(),"Date dépassée non prête",IF(E99-TODAY()&lt;=Paramètres!$B$2,"Échéance proche non prête",IF(S99="Bloqué","Blocage à traiter",IF(S99="À revérifier","Vérification à renouveler","À préparer"))))))))</f>
        <v/>
      </c>
    </row>
    <row r="100" ht="22" customHeight="1">
      <c r="A100" s="15" t="n"/>
      <c r="B100" s="16" t="n"/>
      <c r="C100" s="16" t="n"/>
      <c r="D100" s="16" t="n"/>
      <c r="E100" s="28" t="n"/>
      <c r="F100" s="16" t="n"/>
      <c r="G100" s="15" t="n"/>
      <c r="H100" s="15" t="n"/>
      <c r="I100" s="15" t="n"/>
      <c r="J100" s="15" t="n"/>
      <c r="K100" s="15" t="n"/>
      <c r="L100" s="15" t="n"/>
      <c r="M100" s="15" t="n"/>
      <c r="N100" s="18" t="n"/>
      <c r="O100" s="28" t="n"/>
      <c r="P100" s="19">
        <f>IF(A100="","",5-COUNTIF(H100:L100,"Non applicable"))</f>
        <v/>
      </c>
      <c r="Q100" s="19">
        <f>IF(A100="","",COUNTIF(H100:L100,"Validé"))</f>
        <v/>
      </c>
      <c r="R100" s="20">
        <f>IF(A100="","",IFERROR(Q100/P100,0))</f>
        <v/>
      </c>
      <c r="S100" s="21">
        <f>IF(A100="","",IF(OR(C100="",D100="",E100="",F100="",COUNTA(H100:L100)&lt;5),"À compléter",IF(P100=0,"À compléter",IF(COUNTIF(H100:L100,"Bloqué")&gt;0,"Bloqué",IF(COUNTIF(H100:L100,"À confirmer")&gt;0,"À confirmer",IF(OR(O100="",TODAY()-O100&gt;Paramètres!$B$3),"À revérifier","Feu vert"))))))</f>
        <v/>
      </c>
      <c r="T100" s="22">
        <f>IF(A100="","",IF(E100="","Date à renseigner",IF(AND(COUNTIF(H100:L100,"Bloqué")&gt;0,M100=""),"Référence obstacle manquante",IF(S100="Feu vert","Prêt",IF(E100&lt;TODAY(),"Date dépassée non prête",IF(E100-TODAY()&lt;=Paramètres!$B$2,"Échéance proche non prête",IF(S100="Bloqué","Blocage à traiter",IF(S100="À revérifier","Vérification à renouveler","À préparer"))))))))</f>
        <v/>
      </c>
    </row>
    <row r="101" ht="22" customHeight="1">
      <c r="A101" s="15" t="n"/>
      <c r="B101" s="16" t="n"/>
      <c r="C101" s="16" t="n"/>
      <c r="D101" s="16" t="n"/>
      <c r="E101" s="28" t="n"/>
      <c r="F101" s="16" t="n"/>
      <c r="G101" s="15" t="n"/>
      <c r="H101" s="15" t="n"/>
      <c r="I101" s="15" t="n"/>
      <c r="J101" s="15" t="n"/>
      <c r="K101" s="15" t="n"/>
      <c r="L101" s="15" t="n"/>
      <c r="M101" s="15" t="n"/>
      <c r="N101" s="18" t="n"/>
      <c r="O101" s="28" t="n"/>
      <c r="P101" s="19">
        <f>IF(A101="","",5-COUNTIF(H101:L101,"Non applicable"))</f>
        <v/>
      </c>
      <c r="Q101" s="19">
        <f>IF(A101="","",COUNTIF(H101:L101,"Validé"))</f>
        <v/>
      </c>
      <c r="R101" s="20">
        <f>IF(A101="","",IFERROR(Q101/P101,0))</f>
        <v/>
      </c>
      <c r="S101" s="21">
        <f>IF(A101="","",IF(OR(C101="",D101="",E101="",F101="",COUNTA(H101:L101)&lt;5),"À compléter",IF(P101=0,"À compléter",IF(COUNTIF(H101:L101,"Bloqué")&gt;0,"Bloqué",IF(COUNTIF(H101:L101,"À confirmer")&gt;0,"À confirmer",IF(OR(O101="",TODAY()-O101&gt;Paramètres!$B$3),"À revérifier","Feu vert"))))))</f>
        <v/>
      </c>
      <c r="T101" s="22">
        <f>IF(A101="","",IF(E101="","Date à renseigner",IF(AND(COUNTIF(H101:L101,"Bloqué")&gt;0,M101=""),"Référence obstacle manquante",IF(S101="Feu vert","Prêt",IF(E101&lt;TODAY(),"Date dépassée non prête",IF(E101-TODAY()&lt;=Paramètres!$B$2,"Échéance proche non prête",IF(S101="Bloqué","Blocage à traiter",IF(S101="À revérifier","Vérification à renouveler","À préparer"))))))))</f>
        <v/>
      </c>
    </row>
  </sheetData>
  <conditionalFormatting sqref="A2:A101">
    <cfRule type="expression" priority="1" dxfId="2" stopIfTrue="1">
      <formula>AND($A2&lt;&gt;"",COUNTIF($A$2:$A$101,$A2)&gt;1)</formula>
    </cfRule>
    <cfRule type="expression" priority="2" dxfId="2" stopIfTrue="1">
      <formula>AND($A2="",COUNTA($B2:$O2)&gt;0)</formula>
    </cfRule>
  </conditionalFormatting>
  <conditionalFormatting sqref="R2:R101">
    <cfRule type="expression" priority="3" dxfId="1" stopIfTrue="1">
      <formula>AND($A2&lt;&gt;"",$R2&lt;1)</formula>
    </cfRule>
  </conditionalFormatting>
  <conditionalFormatting sqref="S2:S101">
    <cfRule type="expression" priority="4" dxfId="0" stopIfTrue="1">
      <formula>$S2="Feu vert"</formula>
    </cfRule>
    <cfRule type="expression" priority="5" dxfId="1" stopIfTrue="1">
      <formula>OR($S2="À confirmer",$S2="À revérifier")</formula>
    </cfRule>
    <cfRule type="expression" priority="6" dxfId="2" stopIfTrue="1">
      <formula>$S2="Bloqué"</formula>
    </cfRule>
    <cfRule type="expression" priority="7" dxfId="3" stopIfTrue="1">
      <formula>$S2="À compléter"</formula>
    </cfRule>
  </conditionalFormatting>
  <conditionalFormatting sqref="T2:T101">
    <cfRule type="expression" priority="8" dxfId="2" stopIfTrue="1">
      <formula>OR(COUNTIF($T2,"*dépassée*")&gt;0,COUNTIF($T2,"*manquante*")&gt;0,COUNTIF($T2,"*Blocage*")&gt;0)</formula>
    </cfRule>
  </conditionalFormatting>
  <dataValidations count="9">
    <dataValidation sqref="A2:A101" showErrorMessage="1" showInputMessage="1" allowBlank="1" errorTitle="Identifiant déjà utilisé" error="Saisissez un identifiant unique ou laissez la ligne entièrement vide." promptTitle="Identifiant interne" prompt="Identifiant unique obligatoire dès que la ligne est utilisée." type="custom" errorStyle="stop">
      <formula1>OR(A2="",COUNTIF($A$2:$A$101,A2)=1)</formula1>
    </dataValidation>
    <dataValidation sqref="B2:B101" showErrorMessage="1" showInputMessage="1" allowBlank="1" errorTitle="Lot non reconnu" error="Choisissez un lot dans la liste modifiable de la feuille Paramètres." type="list" errorStyle="stop">
      <formula1>INDIRECT("'Paramètres'!$D$2:$D$21")</formula1>
    </dataValidation>
    <dataValidation sqref="D2:D101" showErrorMessage="1" showInputMessage="1" allowBlank="1" errorTitle="Zone non reconnue" error="Choisissez une zone dans la liste modifiable de la feuille Paramètres." type="list" errorStyle="stop">
      <formula1>INDIRECT("'Paramètres'!$E$2:$E$21")</formula1>
    </dataValidation>
    <dataValidation sqref="F2:F101" showErrorMessage="1" showInputMessage="1" allowBlank="1" errorTitle="Équipe non reconnue" error="Choisissez une équipe générique dans la feuille Paramètres." type="list" errorStyle="stop">
      <formula1>INDIRECT("'Paramètres'!$F$2:$F$21")</formula1>
    </dataValidation>
    <dataValidation sqref="G2:G101" showErrorMessage="1" showInputMessage="1" allowBlank="1" errorTitle="Priorité incorrecte" error="Choisissez Basse, Normale ou Haute." type="list" errorStyle="stop">
      <formula1>INDIRECT("'Paramètres'!$G$2:$G$4")</formula1>
    </dataValidation>
    <dataValidation sqref="H2:L101" showErrorMessage="1" showInputMessage="1" allowBlank="1" errorTitle="État incorrect" error="Choisissez Validé, À confirmer, Bloqué ou Non applicable." type="list" errorStyle="stop">
      <formula1>INDIRECT("'Paramètres'!$H$2:$H$5")</formula1>
    </dataValidation>
    <dataValidation sqref="E2:E101" showErrorMessage="1" showInputMessage="1" allowBlank="1" errorTitle="Date prévue incorrecte" error="Saisissez une date comprise entre le 01/01/2020 et le 31/12/2100." type="date" errorStyle="stop" operator="between">
      <formula1>DATE(2020,1,1)</formula1>
      <formula2>DATE(2100,12,31)</formula2>
    </dataValidation>
    <dataValidation sqref="O2:O101" showErrorMessage="1" showInputMessage="1" allowBlank="1" errorTitle="Date de vérification incorrecte" error="La dernière vérification doit être comprise entre le 01/01/2020 et aujourd’hui." type="date" errorStyle="stop" operator="between">
      <formula1>DATE(2020,1,1)</formula1>
      <formula2>TODAY()</formula2>
    </dataValidation>
    <dataValidation sqref="N2:N101" showErrorMessage="1" showInputMessage="1" allowBlank="1" errorTitle="Commentaire trop long" error="Le commentaire de préparation est limité à 250 caractères." type="textLength" errorStyle="stop" operator="lessThanOrEqual">
      <formula1>250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FFF0AE"/>
    <outlinePr summaryBelow="1" summaryRight="1"/>
    <pageSetUpPr/>
  </sheetPr>
  <dimension ref="A1:H21"/>
  <sheetViews>
    <sheetView showGridLines="0" zoomScale="8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4" customWidth="1" min="2" max="2"/>
    <col width="12" customWidth="1" min="3" max="3"/>
    <col width="20" customWidth="1" min="4" max="4"/>
    <col width="20" customWidth="1" min="5" max="5"/>
    <col width="28" customWidth="1" min="6" max="6"/>
    <col width="14" customWidth="1" min="7" max="7"/>
    <col width="21" customWidth="1" min="8" max="8"/>
  </cols>
  <sheetData>
    <row r="1" ht="34" customHeight="1">
      <c r="A1" s="14" t="inlineStr">
        <is>
          <t>Paramètre</t>
        </is>
      </c>
      <c r="B1" s="14" t="inlineStr">
        <is>
          <t>Valeur</t>
        </is>
      </c>
      <c r="C1" s="14" t="inlineStr">
        <is>
          <t>Unité</t>
        </is>
      </c>
      <c r="D1" s="9" t="inlineStr">
        <is>
          <t>Lots</t>
        </is>
      </c>
      <c r="E1" s="9" t="inlineStr">
        <is>
          <t>Zones</t>
        </is>
      </c>
      <c r="F1" s="9" t="inlineStr">
        <is>
          <t>Équipes génériques</t>
        </is>
      </c>
      <c r="G1" s="9" t="inlineStr">
        <is>
          <t>Priorités</t>
        </is>
      </c>
      <c r="H1" s="9" t="inlineStr">
        <is>
          <t>États de prérequis</t>
        </is>
      </c>
    </row>
    <row r="2" ht="24" customHeight="1">
      <c r="A2" s="4" t="inlineStr">
        <is>
          <t>Délai d’alerte avant intervention</t>
        </is>
      </c>
      <c r="B2" s="23" t="n">
        <v>7</v>
      </c>
      <c r="C2" s="24" t="inlineStr">
        <is>
          <t>jours</t>
        </is>
      </c>
      <c r="D2" s="16" t="inlineStr">
        <is>
          <t>Gros œuvre</t>
        </is>
      </c>
      <c r="E2" s="16" t="inlineStr">
        <is>
          <t>Zone A1</t>
        </is>
      </c>
      <c r="F2" s="16" t="inlineStr">
        <is>
          <t>Équipe maçonnerie A</t>
        </is>
      </c>
      <c r="G2" s="16" t="inlineStr">
        <is>
          <t>Basse</t>
        </is>
      </c>
      <c r="H2" s="16" t="inlineStr">
        <is>
          <t>Validé</t>
        </is>
      </c>
    </row>
    <row r="3" ht="24" customHeight="1">
      <c r="A3" s="4" t="inlineStr">
        <is>
          <t>Validité d’une vérification</t>
        </is>
      </c>
      <c r="B3" s="23" t="n">
        <v>3</v>
      </c>
      <c r="C3" s="24" t="inlineStr">
        <is>
          <t>jours</t>
        </is>
      </c>
      <c r="D3" s="16" t="inlineStr">
        <is>
          <t>Électricité</t>
        </is>
      </c>
      <c r="E3" s="16" t="inlineStr">
        <is>
          <t>Niveau 1</t>
        </is>
      </c>
      <c r="F3" s="16" t="inlineStr">
        <is>
          <t>Équipe électricité A</t>
        </is>
      </c>
      <c r="G3" s="16" t="inlineStr">
        <is>
          <t>Normale</t>
        </is>
      </c>
      <c r="H3" s="16" t="inlineStr">
        <is>
          <t>À confirmer</t>
        </is>
      </c>
    </row>
    <row r="4">
      <c r="D4" s="16" t="inlineStr">
        <is>
          <t>CVC</t>
        </is>
      </c>
      <c r="E4" s="16" t="inlineStr">
        <is>
          <t>Local T01</t>
        </is>
      </c>
      <c r="F4" s="16" t="inlineStr">
        <is>
          <t>Équipe ventilation A</t>
        </is>
      </c>
      <c r="G4" s="16" t="inlineStr">
        <is>
          <t>Haute</t>
        </is>
      </c>
      <c r="H4" s="16" t="inlineStr">
        <is>
          <t>Bloqué</t>
        </is>
      </c>
    </row>
    <row r="5">
      <c r="A5" s="9" t="inlineStr">
        <is>
          <t>Cadre d’utilisation</t>
        </is>
      </c>
      <c r="B5" s="9" t="n"/>
      <c r="C5" s="9" t="n"/>
      <c r="D5" s="16" t="inlineStr">
        <is>
          <t>Menuiserie</t>
        </is>
      </c>
      <c r="E5" s="16" t="inlineStr">
        <is>
          <t>Niveau 2</t>
        </is>
      </c>
      <c r="F5" s="16" t="inlineStr">
        <is>
          <t>Équipe menuiserie A</t>
        </is>
      </c>
      <c r="G5" s="16" t="n"/>
      <c r="H5" s="16" t="inlineStr">
        <is>
          <t>Non applicable</t>
        </is>
      </c>
    </row>
    <row r="6" ht="46" customHeight="1">
      <c r="A6" s="10" t="inlineStr">
        <is>
          <t>Les seuils et les listes sont des hypothèses internes modifiables ; ils ne garantissent aucune conformité juridique ou réglementaire.</t>
        </is>
      </c>
      <c r="B6" s="10" t="n"/>
      <c r="C6" s="10" t="n"/>
      <c r="D6" s="16" t="inlineStr">
        <is>
          <t>Plomberie</t>
        </is>
      </c>
      <c r="E6" s="16" t="inlineStr">
        <is>
          <t>Zone B2</t>
        </is>
      </c>
      <c r="F6" s="16" t="inlineStr">
        <is>
          <t>Équipe plomberie A</t>
        </is>
      </c>
      <c r="G6" s="16" t="n"/>
      <c r="H6" s="16" t="n"/>
    </row>
    <row r="7" ht="46" customHeight="1">
      <c r="A7" s="11" t="inlineStr">
        <is>
          <t>Le résultat « Feu vert » confirme uniquement la complétude et la validation des critères internes paramétrés.</t>
        </is>
      </c>
      <c r="B7" s="11" t="n"/>
      <c r="C7" s="11" t="n"/>
      <c r="D7" s="16" t="inlineStr">
        <is>
          <t>Peinture</t>
        </is>
      </c>
      <c r="E7" s="16" t="inlineStr">
        <is>
          <t>Niveau 3</t>
        </is>
      </c>
      <c r="F7" s="16" t="inlineStr">
        <is>
          <t>Équipe finition A</t>
        </is>
      </c>
      <c r="G7" s="16" t="n"/>
      <c r="H7" s="16" t="n"/>
    </row>
    <row r="8" ht="46" customHeight="1">
      <c r="A8" s="10" t="inlineStr">
        <is>
          <t>Les références d’obstacles renvoient à un registre distinct, non reproduit et non administré dans ce classeur.</t>
        </is>
      </c>
      <c r="B8" s="10" t="n"/>
      <c r="C8" s="10" t="n"/>
      <c r="D8" s="16" t="inlineStr">
        <is>
          <t>Étanchéité</t>
        </is>
      </c>
      <c r="E8" s="16" t="inlineStr">
        <is>
          <t>Terrasse T1</t>
        </is>
      </c>
      <c r="F8" s="16" t="inlineStr">
        <is>
          <t>Équipe étanchéité A</t>
        </is>
      </c>
      <c r="G8" s="16" t="n"/>
      <c r="H8" s="16" t="n"/>
    </row>
    <row r="9" ht="46" customHeight="1">
      <c r="A9" s="11" t="inlineStr">
        <is>
          <t>Toutes les données d’exemple, équipes, zones et interventions sont fictives.</t>
        </is>
      </c>
      <c r="B9" s="11" t="n"/>
      <c r="C9" s="11" t="n"/>
      <c r="D9" s="16" t="inlineStr">
        <is>
          <t>Voirie</t>
        </is>
      </c>
      <c r="E9" s="16" t="inlineStr">
        <is>
          <t>Accès nord</t>
        </is>
      </c>
      <c r="F9" s="16" t="inlineStr">
        <is>
          <t>Équipe VRD A</t>
        </is>
      </c>
      <c r="G9" s="16" t="n"/>
      <c r="H9" s="16" t="n"/>
    </row>
    <row r="10">
      <c r="D10" s="16" t="inlineStr">
        <is>
          <t>Façade</t>
        </is>
      </c>
      <c r="E10" s="16" t="inlineStr">
        <is>
          <t>Façade ouest</t>
        </is>
      </c>
      <c r="F10" s="16" t="inlineStr">
        <is>
          <t>Équipe façade A</t>
        </is>
      </c>
      <c r="G10" s="16" t="n"/>
      <c r="H10" s="16" t="n"/>
    </row>
    <row r="11">
      <c r="D11" s="16" t="inlineStr">
        <is>
          <t>Cloisons</t>
        </is>
      </c>
      <c r="E11" s="16" t="inlineStr">
        <is>
          <t>Local fictif Z9</t>
        </is>
      </c>
      <c r="F11" s="16" t="inlineStr">
        <is>
          <t>Équipe plaquiste A</t>
        </is>
      </c>
      <c r="G11" s="16" t="n"/>
      <c r="H11" s="16" t="n"/>
    </row>
    <row r="12">
      <c r="D12" s="16" t="inlineStr">
        <is>
          <t>Couverture</t>
        </is>
      </c>
      <c r="E12" s="16" t="inlineStr">
        <is>
          <t>Zone test C1</t>
        </is>
      </c>
      <c r="F12" s="16" t="inlineStr">
        <is>
          <t>Équipe couverture A</t>
        </is>
      </c>
      <c r="G12" s="16" t="n"/>
      <c r="H12" s="16" t="n"/>
    </row>
    <row r="13">
      <c r="D13" s="16" t="inlineStr">
        <is>
          <t>Sols</t>
        </is>
      </c>
      <c r="E13" s="16" t="inlineStr">
        <is>
          <t>Toiture fictive</t>
        </is>
      </c>
      <c r="F13" s="16" t="inlineStr">
        <is>
          <t>Équipe sols A</t>
        </is>
      </c>
      <c r="G13" s="16" t="n"/>
      <c r="H13" s="16" t="n"/>
    </row>
    <row r="14">
      <c r="D14" s="16" t="n"/>
      <c r="E14" s="16" t="n"/>
      <c r="F14" s="16" t="n"/>
      <c r="G14" s="16" t="n"/>
      <c r="H14" s="16" t="n"/>
    </row>
    <row r="15">
      <c r="D15" s="16" t="n"/>
      <c r="E15" s="16" t="n"/>
      <c r="F15" s="16" t="n"/>
      <c r="G15" s="16" t="n"/>
      <c r="H15" s="16" t="n"/>
    </row>
    <row r="16">
      <c r="D16" s="16" t="n"/>
      <c r="E16" s="16" t="n"/>
      <c r="F16" s="16" t="n"/>
      <c r="G16" s="16" t="n"/>
      <c r="H16" s="16" t="n"/>
    </row>
    <row r="17">
      <c r="D17" s="16" t="n"/>
      <c r="E17" s="16" t="n"/>
      <c r="F17" s="16" t="n"/>
      <c r="G17" s="16" t="n"/>
      <c r="H17" s="16" t="n"/>
    </row>
    <row r="18">
      <c r="D18" s="16" t="n"/>
      <c r="E18" s="16" t="n"/>
      <c r="F18" s="16" t="n"/>
      <c r="G18" s="16" t="n"/>
      <c r="H18" s="16" t="n"/>
    </row>
    <row r="19">
      <c r="D19" s="16" t="n"/>
      <c r="E19" s="16" t="n"/>
      <c r="F19" s="16" t="n"/>
      <c r="G19" s="16" t="n"/>
      <c r="H19" s="16" t="n"/>
    </row>
    <row r="20">
      <c r="D20" s="16" t="n"/>
      <c r="E20" s="16" t="n"/>
      <c r="F20" s="16" t="n"/>
      <c r="G20" s="16" t="n"/>
      <c r="H20" s="16" t="n"/>
    </row>
    <row r="21">
      <c r="D21" s="16" t="n"/>
      <c r="E21" s="16" t="n"/>
      <c r="F21" s="16" t="n"/>
      <c r="G21" s="16" t="n"/>
      <c r="H21" s="16" t="n"/>
    </row>
  </sheetData>
  <dataValidations count="2">
    <dataValidation sqref="B2" showErrorMessage="1" showInputMessage="1" allowBlank="0" errorTitle="Délai incorrect" error="Saisissez un nombre entier compris entre 0 et 60 jours." promptTitle="Délai d’alerte" prompt="Hypothèse interne modifiable de 0 à 60 jours." type="whole" errorStyle="stop" operator="between">
      <formula1>0</formula1>
      <formula2>60</formula2>
    </dataValidation>
    <dataValidation sqref="B3" showErrorMessage="1" showInputMessage="1" allowBlank="0" errorTitle="Validité incorrecte" error="Saisissez un nombre entier compris entre 1 et 30 jours." promptTitle="Validité de vérification" prompt="Hypothèse interne modifiable de 1 à 30 jours." type="whole" errorStyle="stop" operator="between">
      <formula1>1</formula1>
      <formula2>30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Gabarit fictif de suivi de chantier</dc:creator>
  <dc:title xmlns:dc="http://purl.org/dc/elements/1.1/">Suivi des prérequis d’intervention</dc:title>
  <dc:description xmlns:dc="http://purl.org/dc/elements/1.1/">Classeur interne de suivi des prérequis. Le résultat Feu vert ne constitue ni une autorisation réglementaire, ni un contrôle de sécurité, ni un document officiel.</dc:description>
  <dc:subject xmlns:dc="http://purl.org/dc/elements/1.1/">Préparation interne d’interventions de chantier fictives</dc:subject>
  <dcterms:created xmlns:dcterms="http://purl.org/dc/terms/" xmlns:xsi="http://www.w3.org/2001/XMLSchema-instance" xsi:type="dcterms:W3CDTF">2026-09-07T03:37:55Z</dcterms:created>
  <dcterms:modified xmlns:dcterms="http://purl.org/dc/terms/" xmlns:xsi="http://www.w3.org/2001/XMLSchema-instance" xsi:type="dcterms:W3CDTF">2026-09-07T03:37:55Z</dcterms:modified>
</cp:coreProperties>
</file>