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Frais généraux" sheetId="3" state="visible" r:id="rId3"/>
    <sheet xmlns:r="http://schemas.openxmlformats.org/officeDocument/2006/relationships" name="Ventilation" sheetId="4" state="visible" r:id="rId4"/>
  </sheets>
  <definedNames>
    <definedName name="_xlnm._FilterDatabase" localSheetId="2" hidden="1">'Frais généraux'!$A$1:$M$151</definedName>
    <definedName name="_xlnm._FilterDatabase" localSheetId="3" hidden="1">'Ventilation'!$A$1:$J$501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fr-FR]"/>
    <numFmt numFmtId="165" formatCode="dd/mm/yyyy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b val="1"/>
      <color rgb="00132238"/>
      <sz val="10"/>
    </font>
    <font>
      <name val="Aptos"/>
      <color rgb="00132238"/>
      <sz val="10"/>
    </font>
    <font>
      <name val="Aptos"/>
      <i val="1"/>
      <color rgb="0066717E"/>
      <sz val="9"/>
    </font>
    <font>
      <name val="Aptos Display"/>
      <b val="1"/>
      <color rgb="00FFFFFF"/>
      <sz val="18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0" fontId="2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4" fontId="3" fillId="5" borderId="1" applyAlignment="1" pivotButton="0" quotePrefix="0" xfId="0">
      <alignment horizontal="right" vertical="center"/>
    </xf>
    <xf numFmtId="4" fontId="3" fillId="4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132238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SynthLots" displayName="tSynthLots" ref="A13:C42" headerRowCount="1">
  <autoFilter ref="A13:C42"/>
  <tableColumns count="3">
    <tableColumn id="1" name="Destination"/>
    <tableColumn id="2" name="Montant affecté (€)"/>
    <tableColumn id="3" name="Part du to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SynthPeriodes" displayName="tSynthPeriodes" ref="E13:G42" headerRowCount="1">
  <autoFilter ref="E13:G42"/>
  <tableColumns count="3">
    <tableColumn id="5" name="Destination"/>
    <tableColumn id="6" name="Montant affecté (€)"/>
    <tableColumn id="7" name="Part du to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Frais" displayName="tFrais" ref="A1:M151" headerRowCount="1">
  <autoFilter ref="A1:M151"/>
  <tableColumns count="13">
    <tableColumn id="1" name="ID frais"/>
    <tableColumn id="2" name="Date"/>
    <tableColumn id="3" name="Libellé"/>
    <tableColumn id="4" name="Catégorie"/>
    <tableColumn id="5" name="Montant saisi (€)"/>
    <tableColumn id="6" name="Inclure"/>
    <tableColumn id="7" name="Axe choisi"/>
    <tableColumn id="8" name="Clé choisie"/>
    <tableColumn id="9" name="Montant retenu (€)"/>
    <tableColumn id="10" name="Total affecté (€)"/>
    <tableColumn id="11" name="Écart (€)"/>
    <tableColumn id="12" name="Statut"/>
    <tableColumn id="13" name="Commentai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Vent" displayName="tVent" ref="A1:J501" headerRowCount="1">
  <autoFilter ref="A1:J501"/>
  <tableColumns count="10">
    <tableColumn id="1" name="ID frais"/>
    <tableColumn id="2" name="Axe"/>
    <tableColumn id="3" name="Lot cible"/>
    <tableColumn id="4" name="Période cible"/>
    <tableColumn id="5" name="Coefficient"/>
    <tableColumn id="6" name="Montant source (€)"/>
    <tableColumn id="7" name="Total coefficients"/>
    <tableColumn id="8" name="Part"/>
    <tableColumn id="9" name="Anomalie"/>
    <tableColumn id="10" name="Montant affecté (€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G42"/>
  <sheetViews>
    <sheetView showGridLines="0" zoomScale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16" customWidth="1" min="3" max="3"/>
    <col width="23" customWidth="1" min="4" max="4"/>
    <col width="18" customWidth="1" min="5" max="5"/>
    <col width="21" customWidth="1" min="6" max="6"/>
    <col width="16" customWidth="1" min="7" max="7"/>
  </cols>
  <sheetData>
    <row r="1" ht="38" customHeight="1">
      <c r="A1" s="1" t="inlineStr">
        <is>
          <t>Synthèse de ventilation — chantier Démo Aurore (fictif)</t>
        </is>
      </c>
      <c r="B1" s="35" t="n"/>
      <c r="C1" s="35" t="n"/>
      <c r="D1" s="35" t="n"/>
      <c r="E1" s="35" t="n"/>
      <c r="F1" s="35" t="n"/>
      <c r="G1" s="36" t="n"/>
    </row>
    <row r="2">
      <c r="A2" s="2" t="inlineStr">
        <is>
          <t>Contrôle interne avant utilisation dans une analyse de coûts.</t>
        </is>
      </c>
    </row>
    <row r="3">
      <c r="A3" s="3" t="inlineStr">
        <is>
          <t>Total retenu</t>
        </is>
      </c>
      <c r="B3" s="37">
        <f>SUM('Frais généraux'!$I$2:$I$151)</f>
        <v/>
      </c>
      <c r="D3" s="3" t="inlineStr">
        <is>
          <t>Début d’analyse</t>
        </is>
      </c>
      <c r="E3" s="38">
        <f>'Paramètres'!B3</f>
        <v/>
      </c>
    </row>
    <row r="4">
      <c r="A4" s="6" t="inlineStr">
        <is>
          <t>Total affecté</t>
        </is>
      </c>
      <c r="B4" s="39">
        <f>SUM('Ventilation'!$J$2:$J$501)</f>
        <v/>
      </c>
      <c r="D4" s="3" t="inlineStr">
        <is>
          <t>Fin d’analyse</t>
        </is>
      </c>
      <c r="E4" s="38">
        <f>'Paramètres'!B4</f>
        <v/>
      </c>
    </row>
    <row r="5">
      <c r="A5" s="3" t="inlineStr">
        <is>
          <t>Écart global</t>
        </is>
      </c>
      <c r="B5" s="37">
        <f>B3-B4</f>
        <v/>
      </c>
      <c r="D5" s="3" t="inlineStr">
        <is>
          <t>Tolérance modifiable</t>
        </is>
      </c>
      <c r="E5" s="40">
        <f>'Paramètres'!B2</f>
        <v/>
      </c>
    </row>
    <row r="6">
      <c r="A6" s="6" t="inlineStr">
        <is>
          <t>Frais soldés</t>
        </is>
      </c>
      <c r="B6" s="9">
        <f>COUNTIFS('Frais généraux'!$L$2:$L$151,"Soldé")</f>
        <v/>
      </c>
    </row>
    <row r="7">
      <c r="A7" s="3" t="inlineStr">
        <is>
          <t>Anomalies de ventilation</t>
        </is>
      </c>
      <c r="B7" s="10">
        <f>COUNTIFS('Ventilation'!$I$2:$I$501,"&lt;&gt;",'Ventilation'!$A$2:$A$501,"&lt;&gt;")</f>
        <v/>
      </c>
    </row>
    <row r="8">
      <c r="A8" s="6" t="inlineStr">
        <is>
          <t>Taux ventilé</t>
        </is>
      </c>
      <c r="B8" s="41">
        <f>IFERROR(B4/B3,0)</f>
        <v/>
      </c>
    </row>
    <row r="9"/>
    <row r="10">
      <c r="A10" s="12" t="inlineStr">
        <is>
          <t>Décision de contrôle</t>
        </is>
      </c>
      <c r="B10" s="12">
        <f>IF(OR(ABS(B5)&gt;'Paramètres'!$B$2,B7&gt;0),"À corriger","Ventilation acceptable")</f>
        <v/>
      </c>
    </row>
    <row r="11"/>
    <row r="12"/>
    <row r="13" ht="34" customHeight="1">
      <c r="A13" s="13" t="inlineStr">
        <is>
          <t>Destination</t>
        </is>
      </c>
      <c r="B13" s="13" t="inlineStr">
        <is>
          <t>Montant affecté (€)</t>
        </is>
      </c>
      <c r="C13" s="13" t="inlineStr">
        <is>
          <t>Part du total</t>
        </is>
      </c>
      <c r="E13" s="13" t="inlineStr">
        <is>
          <t>Destination</t>
        </is>
      </c>
      <c r="F13" s="13" t="inlineStr">
        <is>
          <t>Montant affecté (€)</t>
        </is>
      </c>
      <c r="G13" s="13" t="inlineStr">
        <is>
          <t>Part du total</t>
        </is>
      </c>
    </row>
    <row r="14">
      <c r="A14" s="14">
        <f>IF('Paramètres'!E2="","",'Paramètres'!E2)</f>
        <v/>
      </c>
      <c r="B14" s="42">
        <f>IF(A14="","",SUMIFS('Ventilation'!$J$2:$J$501,'Ventilation'!$B$2:$B$501,"Lot",'Ventilation'!$C$2:$C$501,A14))</f>
        <v/>
      </c>
      <c r="C14" s="43">
        <f>IF(A14="","",IFERROR(B14/$B$4,0))</f>
        <v/>
      </c>
      <c r="E14" s="44">
        <f>IF('Paramètres'!I2="","",'Paramètres'!I2)</f>
        <v/>
      </c>
      <c r="F14" s="42">
        <f>IF(E14="","",SUMIFS('Ventilation'!$J$2:$J$501,'Ventilation'!$B$2:$B$501,"Période",'Ventilation'!$D$2:$D$501,E14))</f>
        <v/>
      </c>
      <c r="G14" s="43">
        <f>IF(E14="","",IFERROR(F14/$B$4,0))</f>
        <v/>
      </c>
    </row>
    <row r="15">
      <c r="A15" s="18">
        <f>IF('Paramètres'!E3="","",'Paramètres'!E3)</f>
        <v/>
      </c>
      <c r="B15" s="45">
        <f>IF(A15="","",SUMIFS('Ventilation'!$J$2:$J$501,'Ventilation'!$B$2:$B$501,"Lot",'Ventilation'!$C$2:$C$501,A15))</f>
        <v/>
      </c>
      <c r="C15" s="46">
        <f>IF(A15="","",IFERROR(B15/$B$4,0))</f>
        <v/>
      </c>
      <c r="E15" s="38">
        <f>IF('Paramètres'!I3="","",'Paramètres'!I3)</f>
        <v/>
      </c>
      <c r="F15" s="45">
        <f>IF(E15="","",SUMIFS('Ventilation'!$J$2:$J$501,'Ventilation'!$B$2:$B$501,"Période",'Ventilation'!$D$2:$D$501,E15))</f>
        <v/>
      </c>
      <c r="G15" s="46">
        <f>IF(E15="","",IFERROR(F15/$B$4,0))</f>
        <v/>
      </c>
    </row>
    <row r="16">
      <c r="A16" s="14">
        <f>IF('Paramètres'!E4="","",'Paramètres'!E4)</f>
        <v/>
      </c>
      <c r="B16" s="42">
        <f>IF(A16="","",SUMIFS('Ventilation'!$J$2:$J$501,'Ventilation'!$B$2:$B$501,"Lot",'Ventilation'!$C$2:$C$501,A16))</f>
        <v/>
      </c>
      <c r="C16" s="43">
        <f>IF(A16="","",IFERROR(B16/$B$4,0))</f>
        <v/>
      </c>
      <c r="E16" s="44">
        <f>IF('Paramètres'!I4="","",'Paramètres'!I4)</f>
        <v/>
      </c>
      <c r="F16" s="42">
        <f>IF(E16="","",SUMIFS('Ventilation'!$J$2:$J$501,'Ventilation'!$B$2:$B$501,"Période",'Ventilation'!$D$2:$D$501,E16))</f>
        <v/>
      </c>
      <c r="G16" s="43">
        <f>IF(E16="","",IFERROR(F16/$B$4,0))</f>
        <v/>
      </c>
    </row>
    <row r="17">
      <c r="A17" s="18">
        <f>IF('Paramètres'!E5="","",'Paramètres'!E5)</f>
        <v/>
      </c>
      <c r="B17" s="45">
        <f>IF(A17="","",SUMIFS('Ventilation'!$J$2:$J$501,'Ventilation'!$B$2:$B$501,"Lot",'Ventilation'!$C$2:$C$501,A17))</f>
        <v/>
      </c>
      <c r="C17" s="46">
        <f>IF(A17="","",IFERROR(B17/$B$4,0))</f>
        <v/>
      </c>
      <c r="E17" s="38">
        <f>IF('Paramètres'!I5="","",'Paramètres'!I5)</f>
        <v/>
      </c>
      <c r="F17" s="45">
        <f>IF(E17="","",SUMIFS('Ventilation'!$J$2:$J$501,'Ventilation'!$B$2:$B$501,"Période",'Ventilation'!$D$2:$D$501,E17))</f>
        <v/>
      </c>
      <c r="G17" s="46">
        <f>IF(E17="","",IFERROR(F17/$B$4,0))</f>
        <v/>
      </c>
    </row>
    <row r="18">
      <c r="A18" s="14">
        <f>IF('Paramètres'!E6="","",'Paramètres'!E6)</f>
        <v/>
      </c>
      <c r="B18" s="42">
        <f>IF(A18="","",SUMIFS('Ventilation'!$J$2:$J$501,'Ventilation'!$B$2:$B$501,"Lot",'Ventilation'!$C$2:$C$501,A18))</f>
        <v/>
      </c>
      <c r="C18" s="43">
        <f>IF(A18="","",IFERROR(B18/$B$4,0))</f>
        <v/>
      </c>
      <c r="E18" s="44">
        <f>IF('Paramètres'!I6="","",'Paramètres'!I6)</f>
        <v/>
      </c>
      <c r="F18" s="42">
        <f>IF(E18="","",SUMIFS('Ventilation'!$J$2:$J$501,'Ventilation'!$B$2:$B$501,"Période",'Ventilation'!$D$2:$D$501,E18))</f>
        <v/>
      </c>
      <c r="G18" s="43">
        <f>IF(E18="","",IFERROR(F18/$B$4,0))</f>
        <v/>
      </c>
    </row>
    <row r="19">
      <c r="A19" s="18">
        <f>IF('Paramètres'!E7="","",'Paramètres'!E7)</f>
        <v/>
      </c>
      <c r="B19" s="45">
        <f>IF(A19="","",SUMIFS('Ventilation'!$J$2:$J$501,'Ventilation'!$B$2:$B$501,"Lot",'Ventilation'!$C$2:$C$501,A19))</f>
        <v/>
      </c>
      <c r="C19" s="46">
        <f>IF(A19="","",IFERROR(B19/$B$4,0))</f>
        <v/>
      </c>
      <c r="E19" s="38">
        <f>IF('Paramètres'!I7="","",'Paramètres'!I7)</f>
        <v/>
      </c>
      <c r="F19" s="45">
        <f>IF(E19="","",SUMIFS('Ventilation'!$J$2:$J$501,'Ventilation'!$B$2:$B$501,"Période",'Ventilation'!$D$2:$D$501,E19))</f>
        <v/>
      </c>
      <c r="G19" s="46">
        <f>IF(E19="","",IFERROR(F19/$B$4,0))</f>
        <v/>
      </c>
    </row>
    <row r="20">
      <c r="A20" s="14">
        <f>IF('Paramètres'!E8="","",'Paramètres'!E8)</f>
        <v/>
      </c>
      <c r="B20" s="42">
        <f>IF(A20="","",SUMIFS('Ventilation'!$J$2:$J$501,'Ventilation'!$B$2:$B$501,"Lot",'Ventilation'!$C$2:$C$501,A20))</f>
        <v/>
      </c>
      <c r="C20" s="43">
        <f>IF(A20="","",IFERROR(B20/$B$4,0))</f>
        <v/>
      </c>
      <c r="E20" s="44">
        <f>IF('Paramètres'!I8="","",'Paramètres'!I8)</f>
        <v/>
      </c>
      <c r="F20" s="42">
        <f>IF(E20="","",SUMIFS('Ventilation'!$J$2:$J$501,'Ventilation'!$B$2:$B$501,"Période",'Ventilation'!$D$2:$D$501,E20))</f>
        <v/>
      </c>
      <c r="G20" s="43">
        <f>IF(E20="","",IFERROR(F20/$B$4,0))</f>
        <v/>
      </c>
    </row>
    <row r="21">
      <c r="A21" s="18">
        <f>IF('Paramètres'!E9="","",'Paramètres'!E9)</f>
        <v/>
      </c>
      <c r="B21" s="45">
        <f>IF(A21="","",SUMIFS('Ventilation'!$J$2:$J$501,'Ventilation'!$B$2:$B$501,"Lot",'Ventilation'!$C$2:$C$501,A21))</f>
        <v/>
      </c>
      <c r="C21" s="46">
        <f>IF(A21="","",IFERROR(B21/$B$4,0))</f>
        <v/>
      </c>
      <c r="E21" s="38">
        <f>IF('Paramètres'!I9="","",'Paramètres'!I9)</f>
        <v/>
      </c>
      <c r="F21" s="45">
        <f>IF(E21="","",SUMIFS('Ventilation'!$J$2:$J$501,'Ventilation'!$B$2:$B$501,"Période",'Ventilation'!$D$2:$D$501,E21))</f>
        <v/>
      </c>
      <c r="G21" s="46">
        <f>IF(E21="","",IFERROR(F21/$B$4,0))</f>
        <v/>
      </c>
    </row>
    <row r="22">
      <c r="A22" s="14">
        <f>IF('Paramètres'!E10="","",'Paramètres'!E10)</f>
        <v/>
      </c>
      <c r="B22" s="42">
        <f>IF(A22="","",SUMIFS('Ventilation'!$J$2:$J$501,'Ventilation'!$B$2:$B$501,"Lot",'Ventilation'!$C$2:$C$501,A22))</f>
        <v/>
      </c>
      <c r="C22" s="43">
        <f>IF(A22="","",IFERROR(B22/$B$4,0))</f>
        <v/>
      </c>
      <c r="E22" s="44">
        <f>IF('Paramètres'!I10="","",'Paramètres'!I10)</f>
        <v/>
      </c>
      <c r="F22" s="42">
        <f>IF(E22="","",SUMIFS('Ventilation'!$J$2:$J$501,'Ventilation'!$B$2:$B$501,"Période",'Ventilation'!$D$2:$D$501,E22))</f>
        <v/>
      </c>
      <c r="G22" s="43">
        <f>IF(E22="","",IFERROR(F22/$B$4,0))</f>
        <v/>
      </c>
    </row>
    <row r="23">
      <c r="A23" s="18">
        <f>IF('Paramètres'!E11="","",'Paramètres'!E11)</f>
        <v/>
      </c>
      <c r="B23" s="45">
        <f>IF(A23="","",SUMIFS('Ventilation'!$J$2:$J$501,'Ventilation'!$B$2:$B$501,"Lot",'Ventilation'!$C$2:$C$501,A23))</f>
        <v/>
      </c>
      <c r="C23" s="46">
        <f>IF(A23="","",IFERROR(B23/$B$4,0))</f>
        <v/>
      </c>
      <c r="E23" s="38">
        <f>IF('Paramètres'!I11="","",'Paramètres'!I11)</f>
        <v/>
      </c>
      <c r="F23" s="45">
        <f>IF(E23="","",SUMIFS('Ventilation'!$J$2:$J$501,'Ventilation'!$B$2:$B$501,"Période",'Ventilation'!$D$2:$D$501,E23))</f>
        <v/>
      </c>
      <c r="G23" s="46">
        <f>IF(E23="","",IFERROR(F23/$B$4,0))</f>
        <v/>
      </c>
    </row>
    <row r="24">
      <c r="A24" s="14">
        <f>IF('Paramètres'!E12="","",'Paramètres'!E12)</f>
        <v/>
      </c>
      <c r="B24" s="42">
        <f>IF(A24="","",SUMIFS('Ventilation'!$J$2:$J$501,'Ventilation'!$B$2:$B$501,"Lot",'Ventilation'!$C$2:$C$501,A24))</f>
        <v/>
      </c>
      <c r="C24" s="43">
        <f>IF(A24="","",IFERROR(B24/$B$4,0))</f>
        <v/>
      </c>
      <c r="E24" s="44">
        <f>IF('Paramètres'!I12="","",'Paramètres'!I12)</f>
        <v/>
      </c>
      <c r="F24" s="42">
        <f>IF(E24="","",SUMIFS('Ventilation'!$J$2:$J$501,'Ventilation'!$B$2:$B$501,"Période",'Ventilation'!$D$2:$D$501,E24))</f>
        <v/>
      </c>
      <c r="G24" s="43">
        <f>IF(E24="","",IFERROR(F24/$B$4,0))</f>
        <v/>
      </c>
    </row>
    <row r="25">
      <c r="A25" s="18">
        <f>IF('Paramètres'!E13="","",'Paramètres'!E13)</f>
        <v/>
      </c>
      <c r="B25" s="45">
        <f>IF(A25="","",SUMIFS('Ventilation'!$J$2:$J$501,'Ventilation'!$B$2:$B$501,"Lot",'Ventilation'!$C$2:$C$501,A25))</f>
        <v/>
      </c>
      <c r="C25" s="46">
        <f>IF(A25="","",IFERROR(B25/$B$4,0))</f>
        <v/>
      </c>
      <c r="E25" s="38">
        <f>IF('Paramètres'!I13="","",'Paramètres'!I13)</f>
        <v/>
      </c>
      <c r="F25" s="45">
        <f>IF(E25="","",SUMIFS('Ventilation'!$J$2:$J$501,'Ventilation'!$B$2:$B$501,"Période",'Ventilation'!$D$2:$D$501,E25))</f>
        <v/>
      </c>
      <c r="G25" s="46">
        <f>IF(E25="","",IFERROR(F25/$B$4,0))</f>
        <v/>
      </c>
    </row>
    <row r="26">
      <c r="A26" s="14">
        <f>IF('Paramètres'!E14="","",'Paramètres'!E14)</f>
        <v/>
      </c>
      <c r="B26" s="42">
        <f>IF(A26="","",SUMIFS('Ventilation'!$J$2:$J$501,'Ventilation'!$B$2:$B$501,"Lot",'Ventilation'!$C$2:$C$501,A26))</f>
        <v/>
      </c>
      <c r="C26" s="43">
        <f>IF(A26="","",IFERROR(B26/$B$4,0))</f>
        <v/>
      </c>
      <c r="E26" s="44">
        <f>IF('Paramètres'!I14="","",'Paramètres'!I14)</f>
        <v/>
      </c>
      <c r="F26" s="42">
        <f>IF(E26="","",SUMIFS('Ventilation'!$J$2:$J$501,'Ventilation'!$B$2:$B$501,"Période",'Ventilation'!$D$2:$D$501,E26))</f>
        <v/>
      </c>
      <c r="G26" s="43">
        <f>IF(E26="","",IFERROR(F26/$B$4,0))</f>
        <v/>
      </c>
    </row>
    <row r="27">
      <c r="A27" s="18">
        <f>IF('Paramètres'!E15="","",'Paramètres'!E15)</f>
        <v/>
      </c>
      <c r="B27" s="45">
        <f>IF(A27="","",SUMIFS('Ventilation'!$J$2:$J$501,'Ventilation'!$B$2:$B$501,"Lot",'Ventilation'!$C$2:$C$501,A27))</f>
        <v/>
      </c>
      <c r="C27" s="46">
        <f>IF(A27="","",IFERROR(B27/$B$4,0))</f>
        <v/>
      </c>
      <c r="E27" s="38">
        <f>IF('Paramètres'!I15="","",'Paramètres'!I15)</f>
        <v/>
      </c>
      <c r="F27" s="45">
        <f>IF(E27="","",SUMIFS('Ventilation'!$J$2:$J$501,'Ventilation'!$B$2:$B$501,"Période",'Ventilation'!$D$2:$D$501,E27))</f>
        <v/>
      </c>
      <c r="G27" s="46">
        <f>IF(E27="","",IFERROR(F27/$B$4,0))</f>
        <v/>
      </c>
    </row>
    <row r="28">
      <c r="A28" s="14">
        <f>IF('Paramètres'!E16="","",'Paramètres'!E16)</f>
        <v/>
      </c>
      <c r="B28" s="42">
        <f>IF(A28="","",SUMIFS('Ventilation'!$J$2:$J$501,'Ventilation'!$B$2:$B$501,"Lot",'Ventilation'!$C$2:$C$501,A28))</f>
        <v/>
      </c>
      <c r="C28" s="43">
        <f>IF(A28="","",IFERROR(B28/$B$4,0))</f>
        <v/>
      </c>
      <c r="E28" s="44">
        <f>IF('Paramètres'!I16="","",'Paramètres'!I16)</f>
        <v/>
      </c>
      <c r="F28" s="42">
        <f>IF(E28="","",SUMIFS('Ventilation'!$J$2:$J$501,'Ventilation'!$B$2:$B$501,"Période",'Ventilation'!$D$2:$D$501,E28))</f>
        <v/>
      </c>
      <c r="G28" s="43">
        <f>IF(E28="","",IFERROR(F28/$B$4,0))</f>
        <v/>
      </c>
    </row>
    <row r="29">
      <c r="A29" s="18">
        <f>IF('Paramètres'!E17="","",'Paramètres'!E17)</f>
        <v/>
      </c>
      <c r="B29" s="45">
        <f>IF(A29="","",SUMIFS('Ventilation'!$J$2:$J$501,'Ventilation'!$B$2:$B$501,"Lot",'Ventilation'!$C$2:$C$501,A29))</f>
        <v/>
      </c>
      <c r="C29" s="46">
        <f>IF(A29="","",IFERROR(B29/$B$4,0))</f>
        <v/>
      </c>
      <c r="E29" s="38">
        <f>IF('Paramètres'!I17="","",'Paramètres'!I17)</f>
        <v/>
      </c>
      <c r="F29" s="45">
        <f>IF(E29="","",SUMIFS('Ventilation'!$J$2:$J$501,'Ventilation'!$B$2:$B$501,"Période",'Ventilation'!$D$2:$D$501,E29))</f>
        <v/>
      </c>
      <c r="G29" s="46">
        <f>IF(E29="","",IFERROR(F29/$B$4,0))</f>
        <v/>
      </c>
    </row>
    <row r="30">
      <c r="A30" s="14">
        <f>IF('Paramètres'!E18="","",'Paramètres'!E18)</f>
        <v/>
      </c>
      <c r="B30" s="42">
        <f>IF(A30="","",SUMIFS('Ventilation'!$J$2:$J$501,'Ventilation'!$B$2:$B$501,"Lot",'Ventilation'!$C$2:$C$501,A30))</f>
        <v/>
      </c>
      <c r="C30" s="43">
        <f>IF(A30="","",IFERROR(B30/$B$4,0))</f>
        <v/>
      </c>
      <c r="E30" s="44">
        <f>IF('Paramètres'!I18="","",'Paramètres'!I18)</f>
        <v/>
      </c>
      <c r="F30" s="42">
        <f>IF(E30="","",SUMIFS('Ventilation'!$J$2:$J$501,'Ventilation'!$B$2:$B$501,"Période",'Ventilation'!$D$2:$D$501,E30))</f>
        <v/>
      </c>
      <c r="G30" s="43">
        <f>IF(E30="","",IFERROR(F30/$B$4,0))</f>
        <v/>
      </c>
    </row>
    <row r="31">
      <c r="A31" s="18">
        <f>IF('Paramètres'!E19="","",'Paramètres'!E19)</f>
        <v/>
      </c>
      <c r="B31" s="45">
        <f>IF(A31="","",SUMIFS('Ventilation'!$J$2:$J$501,'Ventilation'!$B$2:$B$501,"Lot",'Ventilation'!$C$2:$C$501,A31))</f>
        <v/>
      </c>
      <c r="C31" s="46">
        <f>IF(A31="","",IFERROR(B31/$B$4,0))</f>
        <v/>
      </c>
      <c r="E31" s="38">
        <f>IF('Paramètres'!I19="","",'Paramètres'!I19)</f>
        <v/>
      </c>
      <c r="F31" s="45">
        <f>IF(E31="","",SUMIFS('Ventilation'!$J$2:$J$501,'Ventilation'!$B$2:$B$501,"Période",'Ventilation'!$D$2:$D$501,E31))</f>
        <v/>
      </c>
      <c r="G31" s="46">
        <f>IF(E31="","",IFERROR(F31/$B$4,0))</f>
        <v/>
      </c>
    </row>
    <row r="32">
      <c r="A32" s="14">
        <f>IF('Paramètres'!E20="","",'Paramètres'!E20)</f>
        <v/>
      </c>
      <c r="B32" s="42">
        <f>IF(A32="","",SUMIFS('Ventilation'!$J$2:$J$501,'Ventilation'!$B$2:$B$501,"Lot",'Ventilation'!$C$2:$C$501,A32))</f>
        <v/>
      </c>
      <c r="C32" s="43">
        <f>IF(A32="","",IFERROR(B32/$B$4,0))</f>
        <v/>
      </c>
      <c r="E32" s="44">
        <f>IF('Paramètres'!I20="","",'Paramètres'!I20)</f>
        <v/>
      </c>
      <c r="F32" s="42">
        <f>IF(E32="","",SUMIFS('Ventilation'!$J$2:$J$501,'Ventilation'!$B$2:$B$501,"Période",'Ventilation'!$D$2:$D$501,E32))</f>
        <v/>
      </c>
      <c r="G32" s="43">
        <f>IF(E32="","",IFERROR(F32/$B$4,0))</f>
        <v/>
      </c>
    </row>
    <row r="33">
      <c r="A33" s="18">
        <f>IF('Paramètres'!E21="","",'Paramètres'!E21)</f>
        <v/>
      </c>
      <c r="B33" s="45">
        <f>IF(A33="","",SUMIFS('Ventilation'!$J$2:$J$501,'Ventilation'!$B$2:$B$501,"Lot",'Ventilation'!$C$2:$C$501,A33))</f>
        <v/>
      </c>
      <c r="C33" s="46">
        <f>IF(A33="","",IFERROR(B33/$B$4,0))</f>
        <v/>
      </c>
      <c r="E33" s="38">
        <f>IF('Paramètres'!I21="","",'Paramètres'!I21)</f>
        <v/>
      </c>
      <c r="F33" s="45">
        <f>IF(E33="","",SUMIFS('Ventilation'!$J$2:$J$501,'Ventilation'!$B$2:$B$501,"Période",'Ventilation'!$D$2:$D$501,E33))</f>
        <v/>
      </c>
      <c r="G33" s="46">
        <f>IF(E33="","",IFERROR(F33/$B$4,0))</f>
        <v/>
      </c>
    </row>
    <row r="34">
      <c r="A34" s="14">
        <f>IF('Paramètres'!E22="","",'Paramètres'!E22)</f>
        <v/>
      </c>
      <c r="B34" s="42">
        <f>IF(A34="","",SUMIFS('Ventilation'!$J$2:$J$501,'Ventilation'!$B$2:$B$501,"Lot",'Ventilation'!$C$2:$C$501,A34))</f>
        <v/>
      </c>
      <c r="C34" s="43">
        <f>IF(A34="","",IFERROR(B34/$B$4,0))</f>
        <v/>
      </c>
      <c r="E34" s="44">
        <f>IF('Paramètres'!I22="","",'Paramètres'!I22)</f>
        <v/>
      </c>
      <c r="F34" s="42">
        <f>IF(E34="","",SUMIFS('Ventilation'!$J$2:$J$501,'Ventilation'!$B$2:$B$501,"Période",'Ventilation'!$D$2:$D$501,E34))</f>
        <v/>
      </c>
      <c r="G34" s="43">
        <f>IF(E34="","",IFERROR(F34/$B$4,0))</f>
        <v/>
      </c>
    </row>
    <row r="35">
      <c r="A35" s="18">
        <f>IF('Paramètres'!E23="","",'Paramètres'!E23)</f>
        <v/>
      </c>
      <c r="B35" s="45">
        <f>IF(A35="","",SUMIFS('Ventilation'!$J$2:$J$501,'Ventilation'!$B$2:$B$501,"Lot",'Ventilation'!$C$2:$C$501,A35))</f>
        <v/>
      </c>
      <c r="C35" s="46">
        <f>IF(A35="","",IFERROR(B35/$B$4,0))</f>
        <v/>
      </c>
      <c r="E35" s="38">
        <f>IF('Paramètres'!I23="","",'Paramètres'!I23)</f>
        <v/>
      </c>
      <c r="F35" s="45">
        <f>IF(E35="","",SUMIFS('Ventilation'!$J$2:$J$501,'Ventilation'!$B$2:$B$501,"Période",'Ventilation'!$D$2:$D$501,E35))</f>
        <v/>
      </c>
      <c r="G35" s="46">
        <f>IF(E35="","",IFERROR(F35/$B$4,0))</f>
        <v/>
      </c>
    </row>
    <row r="36">
      <c r="A36" s="14">
        <f>IF('Paramètres'!E24="","",'Paramètres'!E24)</f>
        <v/>
      </c>
      <c r="B36" s="42">
        <f>IF(A36="","",SUMIFS('Ventilation'!$J$2:$J$501,'Ventilation'!$B$2:$B$501,"Lot",'Ventilation'!$C$2:$C$501,A36))</f>
        <v/>
      </c>
      <c r="C36" s="43">
        <f>IF(A36="","",IFERROR(B36/$B$4,0))</f>
        <v/>
      </c>
      <c r="E36" s="44">
        <f>IF('Paramètres'!I24="","",'Paramètres'!I24)</f>
        <v/>
      </c>
      <c r="F36" s="42">
        <f>IF(E36="","",SUMIFS('Ventilation'!$J$2:$J$501,'Ventilation'!$B$2:$B$501,"Période",'Ventilation'!$D$2:$D$501,E36))</f>
        <v/>
      </c>
      <c r="G36" s="43">
        <f>IF(E36="","",IFERROR(F36/$B$4,0))</f>
        <v/>
      </c>
    </row>
    <row r="37">
      <c r="A37" s="18">
        <f>IF('Paramètres'!E25="","",'Paramètres'!E25)</f>
        <v/>
      </c>
      <c r="B37" s="45">
        <f>IF(A37="","",SUMIFS('Ventilation'!$J$2:$J$501,'Ventilation'!$B$2:$B$501,"Lot",'Ventilation'!$C$2:$C$501,A37))</f>
        <v/>
      </c>
      <c r="C37" s="46">
        <f>IF(A37="","",IFERROR(B37/$B$4,0))</f>
        <v/>
      </c>
      <c r="E37" s="38">
        <f>IF('Paramètres'!I25="","",'Paramètres'!I25)</f>
        <v/>
      </c>
      <c r="F37" s="45">
        <f>IF(E37="","",SUMIFS('Ventilation'!$J$2:$J$501,'Ventilation'!$B$2:$B$501,"Période",'Ventilation'!$D$2:$D$501,E37))</f>
        <v/>
      </c>
      <c r="G37" s="46">
        <f>IF(E37="","",IFERROR(F37/$B$4,0))</f>
        <v/>
      </c>
    </row>
    <row r="38">
      <c r="A38" s="14">
        <f>IF('Paramètres'!E26="","",'Paramètres'!E26)</f>
        <v/>
      </c>
      <c r="B38" s="42">
        <f>IF(A38="","",SUMIFS('Ventilation'!$J$2:$J$501,'Ventilation'!$B$2:$B$501,"Lot",'Ventilation'!$C$2:$C$501,A38))</f>
        <v/>
      </c>
      <c r="C38" s="43">
        <f>IF(A38="","",IFERROR(B38/$B$4,0))</f>
        <v/>
      </c>
      <c r="E38" s="44">
        <f>IF('Paramètres'!I26="","",'Paramètres'!I26)</f>
        <v/>
      </c>
      <c r="F38" s="42">
        <f>IF(E38="","",SUMIFS('Ventilation'!$J$2:$J$501,'Ventilation'!$B$2:$B$501,"Période",'Ventilation'!$D$2:$D$501,E38))</f>
        <v/>
      </c>
      <c r="G38" s="43">
        <f>IF(E38="","",IFERROR(F38/$B$4,0))</f>
        <v/>
      </c>
    </row>
    <row r="39">
      <c r="A39" s="18">
        <f>IF('Paramètres'!E27="","",'Paramètres'!E27)</f>
        <v/>
      </c>
      <c r="B39" s="45">
        <f>IF(A39="","",SUMIFS('Ventilation'!$J$2:$J$501,'Ventilation'!$B$2:$B$501,"Lot",'Ventilation'!$C$2:$C$501,A39))</f>
        <v/>
      </c>
      <c r="C39" s="46">
        <f>IF(A39="","",IFERROR(B39/$B$4,0))</f>
        <v/>
      </c>
      <c r="E39" s="38">
        <f>IF('Paramètres'!I27="","",'Paramètres'!I27)</f>
        <v/>
      </c>
      <c r="F39" s="45">
        <f>IF(E39="","",SUMIFS('Ventilation'!$J$2:$J$501,'Ventilation'!$B$2:$B$501,"Période",'Ventilation'!$D$2:$D$501,E39))</f>
        <v/>
      </c>
      <c r="G39" s="46">
        <f>IF(E39="","",IFERROR(F39/$B$4,0))</f>
        <v/>
      </c>
    </row>
    <row r="40">
      <c r="A40" s="14">
        <f>IF('Paramètres'!E28="","",'Paramètres'!E28)</f>
        <v/>
      </c>
      <c r="B40" s="42">
        <f>IF(A40="","",SUMIFS('Ventilation'!$J$2:$J$501,'Ventilation'!$B$2:$B$501,"Lot",'Ventilation'!$C$2:$C$501,A40))</f>
        <v/>
      </c>
      <c r="C40" s="43">
        <f>IF(A40="","",IFERROR(B40/$B$4,0))</f>
        <v/>
      </c>
      <c r="E40" s="44">
        <f>IF('Paramètres'!I28="","",'Paramètres'!I28)</f>
        <v/>
      </c>
      <c r="F40" s="42">
        <f>IF(E40="","",SUMIFS('Ventilation'!$J$2:$J$501,'Ventilation'!$B$2:$B$501,"Période",'Ventilation'!$D$2:$D$501,E40))</f>
        <v/>
      </c>
      <c r="G40" s="43">
        <f>IF(E40="","",IFERROR(F40/$B$4,0))</f>
        <v/>
      </c>
    </row>
    <row r="41">
      <c r="A41" s="18">
        <f>IF('Paramètres'!E29="","",'Paramètres'!E29)</f>
        <v/>
      </c>
      <c r="B41" s="45">
        <f>IF(A41="","",SUMIFS('Ventilation'!$J$2:$J$501,'Ventilation'!$B$2:$B$501,"Lot",'Ventilation'!$C$2:$C$501,A41))</f>
        <v/>
      </c>
      <c r="C41" s="46">
        <f>IF(A41="","",IFERROR(B41/$B$4,0))</f>
        <v/>
      </c>
      <c r="E41" s="38">
        <f>IF('Paramètres'!I29="","",'Paramètres'!I29)</f>
        <v/>
      </c>
      <c r="F41" s="45">
        <f>IF(E41="","",SUMIFS('Ventilation'!$J$2:$J$501,'Ventilation'!$B$2:$B$501,"Période",'Ventilation'!$D$2:$D$501,E41))</f>
        <v/>
      </c>
      <c r="G41" s="46">
        <f>IF(E41="","",IFERROR(F41/$B$4,0))</f>
        <v/>
      </c>
    </row>
    <row r="42">
      <c r="A42" s="14">
        <f>IF('Paramètres'!E30="","",'Paramètres'!E30)</f>
        <v/>
      </c>
      <c r="B42" s="42">
        <f>IF(A42="","",SUMIFS('Ventilation'!$J$2:$J$501,'Ventilation'!$B$2:$B$501,"Lot",'Ventilation'!$C$2:$C$501,A42))</f>
        <v/>
      </c>
      <c r="C42" s="43">
        <f>IF(A42="","",IFERROR(B42/$B$4,0))</f>
        <v/>
      </c>
      <c r="E42" s="44">
        <f>IF('Paramètres'!I30="","",'Paramètres'!I30)</f>
        <v/>
      </c>
      <c r="F42" s="42">
        <f>IF(E42="","",SUMIFS('Ventilation'!$J$2:$J$501,'Ventilation'!$B$2:$B$501,"Période",'Ventilation'!$D$2:$D$501,E42))</f>
        <v/>
      </c>
      <c r="G42" s="43">
        <f>IF(E42="","",IFERROR(F42/$B$4,0))</f>
        <v/>
      </c>
    </row>
  </sheetData>
  <mergeCells count="1">
    <mergeCell ref="A1:G1"/>
  </mergeCells>
  <conditionalFormatting sqref="A10:B10">
    <cfRule type="expression" priority="1" dxfId="0">
      <formula>OR(ABS($B$5)&gt;'Paramètres'!$B$2,$B$7&gt;0)</formula>
    </cfRule>
    <cfRule type="expression" priority="2" dxfId="1">
      <formula>AND(ABS($B$5)&lt;='Paramètres'!$B$2,$B$7=0)</formula>
    </cfRule>
  </conditionalFormatting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I3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5" customWidth="1" min="2" max="2"/>
    <col width="3" customWidth="1" min="3" max="3"/>
    <col width="26" customWidth="1" min="4" max="4"/>
    <col width="17" customWidth="1" min="5" max="5"/>
    <col width="14" customWidth="1" min="6" max="6"/>
    <col width="22" customWidth="1" min="7" max="7"/>
    <col width="13" customWidth="1" min="8" max="8"/>
    <col width="19" customWidth="1" min="9" max="9"/>
  </cols>
  <sheetData>
    <row r="1" ht="34" customHeight="1">
      <c r="A1" s="21" t="inlineStr">
        <is>
          <t>Paramètre</t>
        </is>
      </c>
      <c r="B1" s="21" t="inlineStr">
        <is>
          <t>Valeur</t>
        </is>
      </c>
      <c r="D1" s="13" t="inlineStr">
        <is>
          <t>Catégories</t>
        </is>
      </c>
      <c r="E1" s="13" t="inlineStr">
        <is>
          <t>Lots</t>
        </is>
      </c>
      <c r="F1" s="13" t="inlineStr">
        <is>
          <t>Axes</t>
        </is>
      </c>
      <c r="G1" s="13" t="inlineStr">
        <is>
          <t>Clés de ventilation</t>
        </is>
      </c>
      <c r="H1" s="13" t="inlineStr">
        <is>
          <t>Inclusion</t>
        </is>
      </c>
      <c r="I1" s="13" t="inlineStr">
        <is>
          <t>Périodes mensuelles</t>
        </is>
      </c>
    </row>
    <row r="2">
      <c r="A2" s="3" t="inlineStr">
        <is>
          <t>Tolérance d’écart</t>
        </is>
      </c>
      <c r="B2" s="47" t="n">
        <v>0.01</v>
      </c>
      <c r="D2" s="23" t="inlineStr">
        <is>
          <t>Installations communes</t>
        </is>
      </c>
      <c r="E2" s="23" t="inlineStr">
        <is>
          <t>L01 Démo</t>
        </is>
      </c>
      <c r="F2" s="23" t="inlineStr">
        <is>
          <t>Lot</t>
        </is>
      </c>
      <c r="G2" s="23" t="inlineStr">
        <is>
          <t>Part égale</t>
        </is>
      </c>
      <c r="H2" s="23" t="inlineStr">
        <is>
          <t>Oui</t>
        </is>
      </c>
      <c r="I2" s="48" t="n">
        <v>46266</v>
      </c>
    </row>
    <row r="3">
      <c r="A3" s="3" t="inlineStr">
        <is>
          <t>Date de début</t>
        </is>
      </c>
      <c r="B3" s="48" t="n">
        <v>46266</v>
      </c>
      <c r="D3" s="23" t="inlineStr">
        <is>
          <t>Surveillance fictive</t>
        </is>
      </c>
      <c r="E3" s="23" t="inlineStr">
        <is>
          <t>L02 Démo</t>
        </is>
      </c>
      <c r="F3" s="23" t="inlineStr">
        <is>
          <t>Période</t>
        </is>
      </c>
      <c r="G3" s="23" t="inlineStr">
        <is>
          <t>Durée</t>
        </is>
      </c>
      <c r="H3" s="23" t="inlineStr">
        <is>
          <t>Non</t>
        </is>
      </c>
      <c r="I3" s="48" t="n">
        <v>46296</v>
      </c>
    </row>
    <row r="4">
      <c r="A4" s="3" t="inlineStr">
        <is>
          <t>Date de fin</t>
        </is>
      </c>
      <c r="B4" s="48" t="n">
        <v>46752</v>
      </c>
      <c r="D4" s="23" t="inlineStr">
        <is>
          <t>Consommables communs</t>
        </is>
      </c>
      <c r="E4" s="23" t="inlineStr">
        <is>
          <t>L03 Démo</t>
        </is>
      </c>
      <c r="F4" s="23" t="n"/>
      <c r="G4" s="23" t="inlineStr">
        <is>
          <t>Effectif prévu</t>
        </is>
      </c>
      <c r="H4" s="23" t="n"/>
      <c r="I4" s="48" t="n">
        <v>46327</v>
      </c>
    </row>
    <row r="5">
      <c r="D5" s="23" t="inlineStr">
        <is>
          <t>Entretien commun</t>
        </is>
      </c>
      <c r="E5" s="23" t="inlineStr">
        <is>
          <t>L04 Démo</t>
        </is>
      </c>
      <c r="F5" s="23" t="n"/>
      <c r="G5" s="23" t="inlineStr">
        <is>
          <t>Surface prévue</t>
        </is>
      </c>
      <c r="H5" s="23" t="n"/>
      <c r="I5" s="48" t="n">
        <v>46357</v>
      </c>
    </row>
    <row r="6">
      <c r="A6" s="25" t="inlineStr">
        <is>
          <t>Cadre d’usage</t>
        </is>
      </c>
      <c r="B6" s="26" t="inlineStr">
        <is>
          <t>Analyse interne fictive des coûts indirects. Ce classeur n’est ni un document comptable officiel, ni une preuve de conformité.</t>
        </is>
      </c>
      <c r="D6" s="23" t="inlineStr">
        <is>
          <t>Encadrement indirect</t>
        </is>
      </c>
      <c r="E6" s="23" t="inlineStr">
        <is>
          <t>L05 Démo</t>
        </is>
      </c>
      <c r="F6" s="23" t="n"/>
      <c r="G6" s="23" t="inlineStr">
        <is>
          <t>Montant travaux</t>
        </is>
      </c>
      <c r="H6" s="23" t="n"/>
      <c r="I6" s="48" t="n">
        <v>46388</v>
      </c>
    </row>
    <row r="7">
      <c r="D7" s="23" t="inlineStr">
        <is>
          <t>Énergie commune</t>
        </is>
      </c>
      <c r="E7" s="23" t="inlineStr">
        <is>
          <t>L06 Démo</t>
        </is>
      </c>
      <c r="F7" s="23" t="n"/>
      <c r="G7" s="23" t="inlineStr">
        <is>
          <t>Saisie libre</t>
        </is>
      </c>
      <c r="H7" s="23" t="n"/>
      <c r="I7" s="48" t="n">
        <v>46419</v>
      </c>
    </row>
    <row r="8">
      <c r="D8" s="23" t="inlineStr">
        <is>
          <t>Locations communes</t>
        </is>
      </c>
      <c r="E8" s="23" t="inlineStr">
        <is>
          <t>L07 Démo</t>
        </is>
      </c>
      <c r="F8" s="23" t="n"/>
      <c r="G8" s="23" t="n"/>
      <c r="H8" s="23" t="n"/>
      <c r="I8" s="48" t="n">
        <v>46447</v>
      </c>
    </row>
    <row r="9">
      <c r="D9" s="23" t="inlineStr">
        <is>
          <t>Transport interne</t>
        </is>
      </c>
      <c r="E9" s="23" t="inlineStr">
        <is>
          <t>L08 Démo</t>
        </is>
      </c>
      <c r="F9" s="23" t="n"/>
      <c r="G9" s="23" t="n"/>
      <c r="H9" s="23" t="n"/>
      <c r="I9" s="48" t="n">
        <v>46478</v>
      </c>
    </row>
    <row r="10">
      <c r="D10" s="23" t="inlineStr">
        <is>
          <t>Communication de chantier</t>
        </is>
      </c>
      <c r="E10" s="23" t="inlineStr">
        <is>
          <t>L09 Démo</t>
        </is>
      </c>
      <c r="F10" s="23" t="n"/>
      <c r="G10" s="23" t="n"/>
      <c r="H10" s="23" t="n"/>
      <c r="I10" s="48" t="n">
        <v>46508</v>
      </c>
    </row>
    <row r="11">
      <c r="D11" s="23" t="inlineStr">
        <is>
          <t>Divers indirects</t>
        </is>
      </c>
      <c r="E11" s="23" t="inlineStr">
        <is>
          <t>L10 Démo</t>
        </is>
      </c>
      <c r="F11" s="23" t="n"/>
      <c r="G11" s="23" t="n"/>
      <c r="H11" s="23" t="n"/>
      <c r="I11" s="48" t="n">
        <v>46539</v>
      </c>
    </row>
    <row r="12">
      <c r="D12" s="23" t="n"/>
      <c r="E12" s="23" t="inlineStr">
        <is>
          <t>L11 Démo</t>
        </is>
      </c>
      <c r="F12" s="23" t="n"/>
      <c r="G12" s="23" t="n"/>
      <c r="H12" s="23" t="n"/>
      <c r="I12" s="48" t="n">
        <v>46569</v>
      </c>
    </row>
    <row r="13">
      <c r="D13" s="23" t="n"/>
      <c r="E13" s="23" t="inlineStr">
        <is>
          <t>L12 Démo</t>
        </is>
      </c>
      <c r="F13" s="23" t="n"/>
      <c r="G13" s="23" t="n"/>
      <c r="H13" s="23" t="n"/>
      <c r="I13" s="48" t="n">
        <v>46600</v>
      </c>
    </row>
    <row r="14">
      <c r="D14" s="23" t="n"/>
      <c r="E14" s="23" t="inlineStr">
        <is>
          <t>L13 Démo</t>
        </is>
      </c>
      <c r="F14" s="23" t="n"/>
      <c r="G14" s="23" t="n"/>
      <c r="H14" s="23" t="n"/>
      <c r="I14" s="48" t="n">
        <v>46631</v>
      </c>
    </row>
    <row r="15">
      <c r="D15" s="23" t="n"/>
      <c r="E15" s="23" t="inlineStr">
        <is>
          <t>L14 Démo</t>
        </is>
      </c>
      <c r="F15" s="23" t="n"/>
      <c r="G15" s="23" t="n"/>
      <c r="H15" s="23" t="n"/>
      <c r="I15" s="48" t="n">
        <v>46661</v>
      </c>
    </row>
    <row r="16">
      <c r="D16" s="23" t="n"/>
      <c r="E16" s="23" t="inlineStr">
        <is>
          <t>L15 Démo</t>
        </is>
      </c>
      <c r="F16" s="23" t="n"/>
      <c r="G16" s="23" t="n"/>
      <c r="H16" s="23" t="n"/>
      <c r="I16" s="48" t="n">
        <v>46692</v>
      </c>
    </row>
    <row r="17">
      <c r="D17" s="23" t="n"/>
      <c r="E17" s="23" t="inlineStr">
        <is>
          <t>L16 Démo</t>
        </is>
      </c>
      <c r="F17" s="23" t="n"/>
      <c r="G17" s="23" t="n"/>
      <c r="H17" s="23" t="n"/>
      <c r="I17" s="48" t="n">
        <v>46722</v>
      </c>
    </row>
    <row r="18">
      <c r="D18" s="23" t="n"/>
      <c r="E18" s="23" t="inlineStr">
        <is>
          <t>L17 Démo</t>
        </is>
      </c>
      <c r="F18" s="23" t="n"/>
      <c r="G18" s="23" t="n"/>
      <c r="H18" s="23" t="n"/>
      <c r="I18" s="48" t="n"/>
    </row>
    <row r="19">
      <c r="D19" s="23" t="n"/>
      <c r="E19" s="23" t="inlineStr">
        <is>
          <t>L18 Démo</t>
        </is>
      </c>
      <c r="F19" s="23" t="n"/>
      <c r="G19" s="23" t="n"/>
      <c r="H19" s="23" t="n"/>
      <c r="I19" s="48" t="n"/>
    </row>
    <row r="20">
      <c r="D20" s="23" t="n"/>
      <c r="E20" s="23" t="inlineStr">
        <is>
          <t>L19 Démo</t>
        </is>
      </c>
      <c r="F20" s="23" t="n"/>
      <c r="G20" s="23" t="n"/>
      <c r="H20" s="23" t="n"/>
      <c r="I20" s="48" t="n"/>
    </row>
    <row r="21">
      <c r="D21" s="23" t="n"/>
      <c r="E21" s="23" t="inlineStr">
        <is>
          <t>L20 Démo</t>
        </is>
      </c>
      <c r="F21" s="23" t="n"/>
      <c r="G21" s="23" t="n"/>
      <c r="H21" s="23" t="n"/>
      <c r="I21" s="48" t="n"/>
    </row>
    <row r="22">
      <c r="D22" s="23" t="n"/>
      <c r="E22" s="23" t="inlineStr">
        <is>
          <t>L21 Démo</t>
        </is>
      </c>
      <c r="F22" s="23" t="n"/>
      <c r="G22" s="23" t="n"/>
      <c r="H22" s="23" t="n"/>
      <c r="I22" s="48" t="n"/>
    </row>
    <row r="23">
      <c r="D23" s="23" t="n"/>
      <c r="E23" s="23" t="inlineStr">
        <is>
          <t>L22 Démo</t>
        </is>
      </c>
      <c r="F23" s="23" t="n"/>
      <c r="G23" s="23" t="n"/>
      <c r="H23" s="23" t="n"/>
      <c r="I23" s="48" t="n"/>
    </row>
    <row r="24">
      <c r="D24" s="23" t="n"/>
      <c r="E24" s="23" t="inlineStr">
        <is>
          <t>L23 Démo</t>
        </is>
      </c>
      <c r="F24" s="23" t="n"/>
      <c r="G24" s="23" t="n"/>
      <c r="H24" s="23" t="n"/>
      <c r="I24" s="48" t="n"/>
    </row>
    <row r="25">
      <c r="D25" s="23" t="n"/>
      <c r="E25" s="23" t="inlineStr">
        <is>
          <t>L24 Démo</t>
        </is>
      </c>
      <c r="F25" s="23" t="n"/>
      <c r="G25" s="23" t="n"/>
      <c r="H25" s="23" t="n"/>
      <c r="I25" s="48" t="n"/>
    </row>
    <row r="26">
      <c r="D26" s="23" t="n"/>
      <c r="E26" s="23" t="inlineStr">
        <is>
          <t>L25 Démo</t>
        </is>
      </c>
      <c r="F26" s="23" t="n"/>
      <c r="G26" s="23" t="n"/>
      <c r="H26" s="23" t="n"/>
      <c r="I26" s="48" t="n"/>
    </row>
    <row r="27">
      <c r="D27" s="23" t="n"/>
      <c r="E27" s="23" t="inlineStr">
        <is>
          <t>L26 Démo</t>
        </is>
      </c>
      <c r="F27" s="23" t="n"/>
      <c r="G27" s="23" t="n"/>
      <c r="H27" s="23" t="n"/>
      <c r="I27" s="48" t="n"/>
    </row>
    <row r="28">
      <c r="D28" s="23" t="n"/>
      <c r="E28" s="23" t="inlineStr">
        <is>
          <t>L27 Démo</t>
        </is>
      </c>
      <c r="F28" s="23" t="n"/>
      <c r="G28" s="23" t="n"/>
      <c r="H28" s="23" t="n"/>
      <c r="I28" s="48" t="n"/>
    </row>
    <row r="29">
      <c r="D29" s="23" t="n"/>
      <c r="E29" s="23" t="inlineStr">
        <is>
          <t>L28 Démo</t>
        </is>
      </c>
      <c r="F29" s="23" t="n"/>
      <c r="G29" s="23" t="n"/>
      <c r="H29" s="23" t="n"/>
      <c r="I29" s="48" t="n"/>
    </row>
    <row r="30">
      <c r="D30" s="23" t="n"/>
      <c r="E30" s="23" t="inlineStr">
        <is>
          <t>L29 Démo</t>
        </is>
      </c>
      <c r="F30" s="23" t="n"/>
      <c r="G30" s="23" t="n"/>
      <c r="H30" s="23" t="n"/>
      <c r="I30" s="4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B6F47"/>
    <outlinePr summaryBelow="1" summaryRight="1"/>
    <pageSetUpPr/>
  </sheetPr>
  <dimension ref="A1:M15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1" customWidth="1" min="3" max="3"/>
    <col width="24" customWidth="1" min="4" max="4"/>
    <col width="18" customWidth="1" min="5" max="5"/>
    <col width="12" customWidth="1" min="6" max="6"/>
    <col width="15" customWidth="1" min="7" max="7"/>
    <col width="20" customWidth="1" min="8" max="8"/>
    <col width="19" customWidth="1" min="9" max="9"/>
    <col width="18" customWidth="1" min="10" max="10"/>
    <col width="14" customWidth="1" min="11" max="11"/>
    <col width="16" customWidth="1" min="12" max="12"/>
    <col width="29" customWidth="1" min="13" max="13"/>
  </cols>
  <sheetData>
    <row r="1" ht="38" customHeight="1">
      <c r="A1" s="21" t="inlineStr">
        <is>
          <t>ID frais</t>
        </is>
      </c>
      <c r="B1" s="21" t="inlineStr">
        <is>
          <t>Date</t>
        </is>
      </c>
      <c r="C1" s="21" t="inlineStr">
        <is>
          <t>Libellé</t>
        </is>
      </c>
      <c r="D1" s="21" t="inlineStr">
        <is>
          <t>Catégorie</t>
        </is>
      </c>
      <c r="E1" s="21" t="inlineStr">
        <is>
          <t>Montant saisi (€)</t>
        </is>
      </c>
      <c r="F1" s="21" t="inlineStr">
        <is>
          <t>Inclure</t>
        </is>
      </c>
      <c r="G1" s="21" t="inlineStr">
        <is>
          <t>Axe choisi</t>
        </is>
      </c>
      <c r="H1" s="21" t="inlineStr">
        <is>
          <t>Clé choisie</t>
        </is>
      </c>
      <c r="I1" s="21" t="inlineStr">
        <is>
          <t>Montant retenu (€)</t>
        </is>
      </c>
      <c r="J1" s="21" t="inlineStr">
        <is>
          <t>Total affecté (€)</t>
        </is>
      </c>
      <c r="K1" s="21" t="inlineStr">
        <is>
          <t>Écart (€)</t>
        </is>
      </c>
      <c r="L1" s="21" t="inlineStr">
        <is>
          <t>Statut</t>
        </is>
      </c>
      <c r="M1" s="21" t="inlineStr">
        <is>
          <t>Commentaire</t>
        </is>
      </c>
    </row>
    <row r="2">
      <c r="A2" s="23" t="inlineStr">
        <is>
          <t>FG-DEMO-001</t>
        </is>
      </c>
      <c r="B2" s="48" t="n">
        <v>46270</v>
      </c>
      <c r="C2" s="23" t="inlineStr">
        <is>
          <t>Base vie fictive</t>
        </is>
      </c>
      <c r="D2" s="23" t="inlineStr">
        <is>
          <t>Installations communes</t>
        </is>
      </c>
      <c r="E2" s="49" t="n">
        <v>1200</v>
      </c>
      <c r="F2" s="28" t="inlineStr">
        <is>
          <t>Oui</t>
        </is>
      </c>
      <c r="G2" s="28" t="inlineStr">
        <is>
          <t>Lot</t>
        </is>
      </c>
      <c r="H2" s="23" t="inlineStr">
        <is>
          <t>Surface prévue</t>
        </is>
      </c>
      <c r="I2" s="42">
        <f>IF($A2="","",IF($F2="Oui",$E2,0))</f>
        <v/>
      </c>
      <c r="J2" s="42">
        <f>IF($A2="","",SUMIFS('Ventilation'!$J$2:$J$501,'Ventilation'!$A$2:$A$501,$A2))</f>
        <v/>
      </c>
      <c r="K2" s="42">
        <f>IF($A2="","",$I2-$J2)</f>
        <v/>
      </c>
      <c r="L2" s="29">
        <f>IF($A2="","",IF($F2="Non","Exclu",IF(ABS($K2)&lt;='Paramètres'!$B$2,"Soldé",IF($J2=0,"Non ventilé","Écart"))))</f>
        <v/>
      </c>
      <c r="M2" s="30" t="inlineStr">
        <is>
          <t>Exemple fictif</t>
        </is>
      </c>
    </row>
    <row r="3">
      <c r="A3" s="23" t="inlineStr">
        <is>
          <t>FG-DEMO-002</t>
        </is>
      </c>
      <c r="B3" s="48" t="n">
        <v>46275</v>
      </c>
      <c r="C3" s="23" t="inlineStr">
        <is>
          <t>Gardiennage fictif</t>
        </is>
      </c>
      <c r="D3" s="23" t="inlineStr">
        <is>
          <t>Surveillance fictive</t>
        </is>
      </c>
      <c r="E3" s="49" t="n">
        <v>900</v>
      </c>
      <c r="F3" s="28" t="inlineStr">
        <is>
          <t>Oui</t>
        </is>
      </c>
      <c r="G3" s="28" t="inlineStr">
        <is>
          <t>Période</t>
        </is>
      </c>
      <c r="H3" s="23" t="inlineStr">
        <is>
          <t>Durée</t>
        </is>
      </c>
      <c r="I3" s="45">
        <f>IF($A3="","",IF($F3="Oui",$E3,0))</f>
        <v/>
      </c>
      <c r="J3" s="45">
        <f>IF($A3="","",SUMIFS('Ventilation'!$J$2:$J$501,'Ventilation'!$A$2:$A$501,$A3))</f>
        <v/>
      </c>
      <c r="K3" s="45">
        <f>IF($A3="","",$I3-$J3)</f>
        <v/>
      </c>
      <c r="L3" s="31">
        <f>IF($A3="","",IF($F3="Non","Exclu",IF(ABS($K3)&lt;='Paramètres'!$B$2,"Soldé",IF($J3=0,"Non ventilé","Écart"))))</f>
        <v/>
      </c>
      <c r="M3" s="30" t="inlineStr">
        <is>
          <t>Exemple fictif</t>
        </is>
      </c>
    </row>
    <row r="4">
      <c r="A4" s="23" t="inlineStr">
        <is>
          <t>FG-DEMO-003</t>
        </is>
      </c>
      <c r="B4" s="48" t="n">
        <v>46280</v>
      </c>
      <c r="C4" s="23" t="inlineStr">
        <is>
          <t>Consommables communs fictifs</t>
        </is>
      </c>
      <c r="D4" s="23" t="inlineStr">
        <is>
          <t>Consommables communs</t>
        </is>
      </c>
      <c r="E4" s="49" t="n">
        <v>450</v>
      </c>
      <c r="F4" s="28" t="inlineStr">
        <is>
          <t>Oui</t>
        </is>
      </c>
      <c r="G4" s="28" t="inlineStr">
        <is>
          <t>Lot</t>
        </is>
      </c>
      <c r="H4" s="23" t="inlineStr">
        <is>
          <t>Part égale</t>
        </is>
      </c>
      <c r="I4" s="42">
        <f>IF($A4="","",IF($F4="Oui",$E4,0))</f>
        <v/>
      </c>
      <c r="J4" s="42">
        <f>IF($A4="","",SUMIFS('Ventilation'!$J$2:$J$501,'Ventilation'!$A$2:$A$501,$A4))</f>
        <v/>
      </c>
      <c r="K4" s="42">
        <f>IF($A4="","",$I4-$J4)</f>
        <v/>
      </c>
      <c r="L4" s="29">
        <f>IF($A4="","",IF($F4="Non","Exclu",IF(ABS($K4)&lt;='Paramètres'!$B$2,"Soldé",IF($J4=0,"Non ventilé","Écart"))))</f>
        <v/>
      </c>
      <c r="M4" s="30" t="inlineStr">
        <is>
          <t>Exemple fictif</t>
        </is>
      </c>
    </row>
    <row r="5">
      <c r="A5" s="23" t="inlineStr">
        <is>
          <t>FG-DEMO-004</t>
        </is>
      </c>
      <c r="B5" s="48" t="n">
        <v>46285</v>
      </c>
      <c r="C5" s="23" t="inlineStr">
        <is>
          <t>Nettoyage commun fictif</t>
        </is>
      </c>
      <c r="D5" s="23" t="inlineStr">
        <is>
          <t>Entretien commun</t>
        </is>
      </c>
      <c r="E5" s="49" t="n">
        <v>600</v>
      </c>
      <c r="F5" s="28" t="inlineStr">
        <is>
          <t>Oui</t>
        </is>
      </c>
      <c r="G5" s="28" t="inlineStr">
        <is>
          <t>Lot</t>
        </is>
      </c>
      <c r="H5" s="23" t="inlineStr">
        <is>
          <t>Part égale</t>
        </is>
      </c>
      <c r="I5" s="45">
        <f>IF($A5="","",IF($F5="Oui",$E5,0))</f>
        <v/>
      </c>
      <c r="J5" s="45">
        <f>IF($A5="","",SUMIFS('Ventilation'!$J$2:$J$501,'Ventilation'!$A$2:$A$501,$A5))</f>
        <v/>
      </c>
      <c r="K5" s="45">
        <f>IF($A5="","",$I5-$J5)</f>
        <v/>
      </c>
      <c r="L5" s="31">
        <f>IF($A5="","",IF($F5="Non","Exclu",IF(ABS($K5)&lt;='Paramètres'!$B$2,"Soldé",IF($J5=0,"Non ventilé","Écart"))))</f>
        <v/>
      </c>
      <c r="M5" s="30" t="inlineStr">
        <is>
          <t>Exemple fictif</t>
        </is>
      </c>
    </row>
    <row r="6">
      <c r="A6" s="23" t="n"/>
      <c r="B6" s="48" t="n"/>
      <c r="C6" s="23" t="n"/>
      <c r="D6" s="23" t="n"/>
      <c r="E6" s="49" t="n"/>
      <c r="F6" s="28" t="n"/>
      <c r="G6" s="28" t="n"/>
      <c r="H6" s="23" t="n"/>
      <c r="I6" s="42">
        <f>IF($A6="","",IF($F6="Oui",$E6,0))</f>
        <v/>
      </c>
      <c r="J6" s="42">
        <f>IF($A6="","",SUMIFS('Ventilation'!$J$2:$J$501,'Ventilation'!$A$2:$A$501,$A6))</f>
        <v/>
      </c>
      <c r="K6" s="42">
        <f>IF($A6="","",$I6-$J6)</f>
        <v/>
      </c>
      <c r="L6" s="29">
        <f>IF($A6="","",IF($F6="Non","Exclu",IF(ABS($K6)&lt;='Paramètres'!$B$2,"Soldé",IF($J6=0,"Non ventilé","Écart"))))</f>
        <v/>
      </c>
      <c r="M6" s="30" t="n"/>
    </row>
    <row r="7">
      <c r="A7" s="23" t="n"/>
      <c r="B7" s="48" t="n"/>
      <c r="C7" s="23" t="n"/>
      <c r="D7" s="23" t="n"/>
      <c r="E7" s="49" t="n"/>
      <c r="F7" s="28" t="n"/>
      <c r="G7" s="28" t="n"/>
      <c r="H7" s="23" t="n"/>
      <c r="I7" s="45">
        <f>IF($A7="","",IF($F7="Oui",$E7,0))</f>
        <v/>
      </c>
      <c r="J7" s="45">
        <f>IF($A7="","",SUMIFS('Ventilation'!$J$2:$J$501,'Ventilation'!$A$2:$A$501,$A7))</f>
        <v/>
      </c>
      <c r="K7" s="45">
        <f>IF($A7="","",$I7-$J7)</f>
        <v/>
      </c>
      <c r="L7" s="31">
        <f>IF($A7="","",IF($F7="Non","Exclu",IF(ABS($K7)&lt;='Paramètres'!$B$2,"Soldé",IF($J7=0,"Non ventilé","Écart"))))</f>
        <v/>
      </c>
      <c r="M7" s="30" t="n"/>
    </row>
    <row r="8">
      <c r="A8" s="23" t="n"/>
      <c r="B8" s="48" t="n"/>
      <c r="C8" s="23" t="n"/>
      <c r="D8" s="23" t="n"/>
      <c r="E8" s="49" t="n"/>
      <c r="F8" s="28" t="n"/>
      <c r="G8" s="28" t="n"/>
      <c r="H8" s="23" t="n"/>
      <c r="I8" s="42">
        <f>IF($A8="","",IF($F8="Oui",$E8,0))</f>
        <v/>
      </c>
      <c r="J8" s="42">
        <f>IF($A8="","",SUMIFS('Ventilation'!$J$2:$J$501,'Ventilation'!$A$2:$A$501,$A8))</f>
        <v/>
      </c>
      <c r="K8" s="42">
        <f>IF($A8="","",$I8-$J8)</f>
        <v/>
      </c>
      <c r="L8" s="29">
        <f>IF($A8="","",IF($F8="Non","Exclu",IF(ABS($K8)&lt;='Paramètres'!$B$2,"Soldé",IF($J8=0,"Non ventilé","Écart"))))</f>
        <v/>
      </c>
      <c r="M8" s="30" t="n"/>
    </row>
    <row r="9">
      <c r="A9" s="23" t="n"/>
      <c r="B9" s="48" t="n"/>
      <c r="C9" s="23" t="n"/>
      <c r="D9" s="23" t="n"/>
      <c r="E9" s="49" t="n"/>
      <c r="F9" s="28" t="n"/>
      <c r="G9" s="28" t="n"/>
      <c r="H9" s="23" t="n"/>
      <c r="I9" s="45">
        <f>IF($A9="","",IF($F9="Oui",$E9,0))</f>
        <v/>
      </c>
      <c r="J9" s="45">
        <f>IF($A9="","",SUMIFS('Ventilation'!$J$2:$J$501,'Ventilation'!$A$2:$A$501,$A9))</f>
        <v/>
      </c>
      <c r="K9" s="45">
        <f>IF($A9="","",$I9-$J9)</f>
        <v/>
      </c>
      <c r="L9" s="31">
        <f>IF($A9="","",IF($F9="Non","Exclu",IF(ABS($K9)&lt;='Paramètres'!$B$2,"Soldé",IF($J9=0,"Non ventilé","Écart"))))</f>
        <v/>
      </c>
      <c r="M9" s="30" t="n"/>
    </row>
    <row r="10">
      <c r="A10" s="23" t="n"/>
      <c r="B10" s="48" t="n"/>
      <c r="C10" s="23" t="n"/>
      <c r="D10" s="23" t="n"/>
      <c r="E10" s="49" t="n"/>
      <c r="F10" s="28" t="n"/>
      <c r="G10" s="28" t="n"/>
      <c r="H10" s="23" t="n"/>
      <c r="I10" s="42">
        <f>IF($A10="","",IF($F10="Oui",$E10,0))</f>
        <v/>
      </c>
      <c r="J10" s="42">
        <f>IF($A10="","",SUMIFS('Ventilation'!$J$2:$J$501,'Ventilation'!$A$2:$A$501,$A10))</f>
        <v/>
      </c>
      <c r="K10" s="42">
        <f>IF($A10="","",$I10-$J10)</f>
        <v/>
      </c>
      <c r="L10" s="29">
        <f>IF($A10="","",IF($F10="Non","Exclu",IF(ABS($K10)&lt;='Paramètres'!$B$2,"Soldé",IF($J10=0,"Non ventilé","Écart"))))</f>
        <v/>
      </c>
      <c r="M10" s="30" t="n"/>
    </row>
    <row r="11">
      <c r="A11" s="23" t="n"/>
      <c r="B11" s="48" t="n"/>
      <c r="C11" s="23" t="n"/>
      <c r="D11" s="23" t="n"/>
      <c r="E11" s="49" t="n"/>
      <c r="F11" s="28" t="n"/>
      <c r="G11" s="28" t="n"/>
      <c r="H11" s="23" t="n"/>
      <c r="I11" s="45">
        <f>IF($A11="","",IF($F11="Oui",$E11,0))</f>
        <v/>
      </c>
      <c r="J11" s="45">
        <f>IF($A11="","",SUMIFS('Ventilation'!$J$2:$J$501,'Ventilation'!$A$2:$A$501,$A11))</f>
        <v/>
      </c>
      <c r="K11" s="45">
        <f>IF($A11="","",$I11-$J11)</f>
        <v/>
      </c>
      <c r="L11" s="31">
        <f>IF($A11="","",IF($F11="Non","Exclu",IF(ABS($K11)&lt;='Paramètres'!$B$2,"Soldé",IF($J11=0,"Non ventilé","Écart"))))</f>
        <v/>
      </c>
      <c r="M11" s="30" t="n"/>
    </row>
    <row r="12">
      <c r="A12" s="23" t="n"/>
      <c r="B12" s="48" t="n"/>
      <c r="C12" s="23" t="n"/>
      <c r="D12" s="23" t="n"/>
      <c r="E12" s="49" t="n"/>
      <c r="F12" s="28" t="n"/>
      <c r="G12" s="28" t="n"/>
      <c r="H12" s="23" t="n"/>
      <c r="I12" s="42">
        <f>IF($A12="","",IF($F12="Oui",$E12,0))</f>
        <v/>
      </c>
      <c r="J12" s="42">
        <f>IF($A12="","",SUMIFS('Ventilation'!$J$2:$J$501,'Ventilation'!$A$2:$A$501,$A12))</f>
        <v/>
      </c>
      <c r="K12" s="42">
        <f>IF($A12="","",$I12-$J12)</f>
        <v/>
      </c>
      <c r="L12" s="29">
        <f>IF($A12="","",IF($F12="Non","Exclu",IF(ABS($K12)&lt;='Paramètres'!$B$2,"Soldé",IF($J12=0,"Non ventilé","Écart"))))</f>
        <v/>
      </c>
      <c r="M12" s="30" t="n"/>
    </row>
    <row r="13">
      <c r="A13" s="23" t="n"/>
      <c r="B13" s="48" t="n"/>
      <c r="C13" s="23" t="n"/>
      <c r="D13" s="23" t="n"/>
      <c r="E13" s="49" t="n"/>
      <c r="F13" s="28" t="n"/>
      <c r="G13" s="28" t="n"/>
      <c r="H13" s="23" t="n"/>
      <c r="I13" s="45">
        <f>IF($A13="","",IF($F13="Oui",$E13,0))</f>
        <v/>
      </c>
      <c r="J13" s="45">
        <f>IF($A13="","",SUMIFS('Ventilation'!$J$2:$J$501,'Ventilation'!$A$2:$A$501,$A13))</f>
        <v/>
      </c>
      <c r="K13" s="45">
        <f>IF($A13="","",$I13-$J13)</f>
        <v/>
      </c>
      <c r="L13" s="31">
        <f>IF($A13="","",IF($F13="Non","Exclu",IF(ABS($K13)&lt;='Paramètres'!$B$2,"Soldé",IF($J13=0,"Non ventilé","Écart"))))</f>
        <v/>
      </c>
      <c r="M13" s="30" t="n"/>
    </row>
    <row r="14">
      <c r="A14" s="23" t="n"/>
      <c r="B14" s="48" t="n"/>
      <c r="C14" s="23" t="n"/>
      <c r="D14" s="23" t="n"/>
      <c r="E14" s="49" t="n"/>
      <c r="F14" s="28" t="n"/>
      <c r="G14" s="28" t="n"/>
      <c r="H14" s="23" t="n"/>
      <c r="I14" s="42">
        <f>IF($A14="","",IF($F14="Oui",$E14,0))</f>
        <v/>
      </c>
      <c r="J14" s="42">
        <f>IF($A14="","",SUMIFS('Ventilation'!$J$2:$J$501,'Ventilation'!$A$2:$A$501,$A14))</f>
        <v/>
      </c>
      <c r="K14" s="42">
        <f>IF($A14="","",$I14-$J14)</f>
        <v/>
      </c>
      <c r="L14" s="29">
        <f>IF($A14="","",IF($F14="Non","Exclu",IF(ABS($K14)&lt;='Paramètres'!$B$2,"Soldé",IF($J14=0,"Non ventilé","Écart"))))</f>
        <v/>
      </c>
      <c r="M14" s="30" t="n"/>
    </row>
    <row r="15">
      <c r="A15" s="23" t="n"/>
      <c r="B15" s="48" t="n"/>
      <c r="C15" s="23" t="n"/>
      <c r="D15" s="23" t="n"/>
      <c r="E15" s="49" t="n"/>
      <c r="F15" s="28" t="n"/>
      <c r="G15" s="28" t="n"/>
      <c r="H15" s="23" t="n"/>
      <c r="I15" s="45">
        <f>IF($A15="","",IF($F15="Oui",$E15,0))</f>
        <v/>
      </c>
      <c r="J15" s="45">
        <f>IF($A15="","",SUMIFS('Ventilation'!$J$2:$J$501,'Ventilation'!$A$2:$A$501,$A15))</f>
        <v/>
      </c>
      <c r="K15" s="45">
        <f>IF($A15="","",$I15-$J15)</f>
        <v/>
      </c>
      <c r="L15" s="31">
        <f>IF($A15="","",IF($F15="Non","Exclu",IF(ABS($K15)&lt;='Paramètres'!$B$2,"Soldé",IF($J15=0,"Non ventilé","Écart"))))</f>
        <v/>
      </c>
      <c r="M15" s="30" t="n"/>
    </row>
    <row r="16">
      <c r="A16" s="23" t="n"/>
      <c r="B16" s="48" t="n"/>
      <c r="C16" s="23" t="n"/>
      <c r="D16" s="23" t="n"/>
      <c r="E16" s="49" t="n"/>
      <c r="F16" s="28" t="n"/>
      <c r="G16" s="28" t="n"/>
      <c r="H16" s="23" t="n"/>
      <c r="I16" s="42">
        <f>IF($A16="","",IF($F16="Oui",$E16,0))</f>
        <v/>
      </c>
      <c r="J16" s="42">
        <f>IF($A16="","",SUMIFS('Ventilation'!$J$2:$J$501,'Ventilation'!$A$2:$A$501,$A16))</f>
        <v/>
      </c>
      <c r="K16" s="42">
        <f>IF($A16="","",$I16-$J16)</f>
        <v/>
      </c>
      <c r="L16" s="29">
        <f>IF($A16="","",IF($F16="Non","Exclu",IF(ABS($K16)&lt;='Paramètres'!$B$2,"Soldé",IF($J16=0,"Non ventilé","Écart"))))</f>
        <v/>
      </c>
      <c r="M16" s="30" t="n"/>
    </row>
    <row r="17">
      <c r="A17" s="23" t="n"/>
      <c r="B17" s="48" t="n"/>
      <c r="C17" s="23" t="n"/>
      <c r="D17" s="23" t="n"/>
      <c r="E17" s="49" t="n"/>
      <c r="F17" s="28" t="n"/>
      <c r="G17" s="28" t="n"/>
      <c r="H17" s="23" t="n"/>
      <c r="I17" s="45">
        <f>IF($A17="","",IF($F17="Oui",$E17,0))</f>
        <v/>
      </c>
      <c r="J17" s="45">
        <f>IF($A17="","",SUMIFS('Ventilation'!$J$2:$J$501,'Ventilation'!$A$2:$A$501,$A17))</f>
        <v/>
      </c>
      <c r="K17" s="45">
        <f>IF($A17="","",$I17-$J17)</f>
        <v/>
      </c>
      <c r="L17" s="31">
        <f>IF($A17="","",IF($F17="Non","Exclu",IF(ABS($K17)&lt;='Paramètres'!$B$2,"Soldé",IF($J17=0,"Non ventilé","Écart"))))</f>
        <v/>
      </c>
      <c r="M17" s="30" t="n"/>
    </row>
    <row r="18">
      <c r="A18" s="23" t="n"/>
      <c r="B18" s="48" t="n"/>
      <c r="C18" s="23" t="n"/>
      <c r="D18" s="23" t="n"/>
      <c r="E18" s="49" t="n"/>
      <c r="F18" s="28" t="n"/>
      <c r="G18" s="28" t="n"/>
      <c r="H18" s="23" t="n"/>
      <c r="I18" s="42">
        <f>IF($A18="","",IF($F18="Oui",$E18,0))</f>
        <v/>
      </c>
      <c r="J18" s="42">
        <f>IF($A18="","",SUMIFS('Ventilation'!$J$2:$J$501,'Ventilation'!$A$2:$A$501,$A18))</f>
        <v/>
      </c>
      <c r="K18" s="42">
        <f>IF($A18="","",$I18-$J18)</f>
        <v/>
      </c>
      <c r="L18" s="29">
        <f>IF($A18="","",IF($F18="Non","Exclu",IF(ABS($K18)&lt;='Paramètres'!$B$2,"Soldé",IF($J18=0,"Non ventilé","Écart"))))</f>
        <v/>
      </c>
      <c r="M18" s="30" t="n"/>
    </row>
    <row r="19">
      <c r="A19" s="23" t="n"/>
      <c r="B19" s="48" t="n"/>
      <c r="C19" s="23" t="n"/>
      <c r="D19" s="23" t="n"/>
      <c r="E19" s="49" t="n"/>
      <c r="F19" s="28" t="n"/>
      <c r="G19" s="28" t="n"/>
      <c r="H19" s="23" t="n"/>
      <c r="I19" s="45">
        <f>IF($A19="","",IF($F19="Oui",$E19,0))</f>
        <v/>
      </c>
      <c r="J19" s="45">
        <f>IF($A19="","",SUMIFS('Ventilation'!$J$2:$J$501,'Ventilation'!$A$2:$A$501,$A19))</f>
        <v/>
      </c>
      <c r="K19" s="45">
        <f>IF($A19="","",$I19-$J19)</f>
        <v/>
      </c>
      <c r="L19" s="31">
        <f>IF($A19="","",IF($F19="Non","Exclu",IF(ABS($K19)&lt;='Paramètres'!$B$2,"Soldé",IF($J19=0,"Non ventilé","Écart"))))</f>
        <v/>
      </c>
      <c r="M19" s="30" t="n"/>
    </row>
    <row r="20">
      <c r="A20" s="23" t="n"/>
      <c r="B20" s="48" t="n"/>
      <c r="C20" s="23" t="n"/>
      <c r="D20" s="23" t="n"/>
      <c r="E20" s="49" t="n"/>
      <c r="F20" s="28" t="n"/>
      <c r="G20" s="28" t="n"/>
      <c r="H20" s="23" t="n"/>
      <c r="I20" s="42">
        <f>IF($A20="","",IF($F20="Oui",$E20,0))</f>
        <v/>
      </c>
      <c r="J20" s="42">
        <f>IF($A20="","",SUMIFS('Ventilation'!$J$2:$J$501,'Ventilation'!$A$2:$A$501,$A20))</f>
        <v/>
      </c>
      <c r="K20" s="42">
        <f>IF($A20="","",$I20-$J20)</f>
        <v/>
      </c>
      <c r="L20" s="29">
        <f>IF($A20="","",IF($F20="Non","Exclu",IF(ABS($K20)&lt;='Paramètres'!$B$2,"Soldé",IF($J20=0,"Non ventilé","Écart"))))</f>
        <v/>
      </c>
      <c r="M20" s="30" t="n"/>
    </row>
    <row r="21">
      <c r="A21" s="23" t="n"/>
      <c r="B21" s="48" t="n"/>
      <c r="C21" s="23" t="n"/>
      <c r="D21" s="23" t="n"/>
      <c r="E21" s="49" t="n"/>
      <c r="F21" s="28" t="n"/>
      <c r="G21" s="28" t="n"/>
      <c r="H21" s="23" t="n"/>
      <c r="I21" s="45">
        <f>IF($A21="","",IF($F21="Oui",$E21,0))</f>
        <v/>
      </c>
      <c r="J21" s="45">
        <f>IF($A21="","",SUMIFS('Ventilation'!$J$2:$J$501,'Ventilation'!$A$2:$A$501,$A21))</f>
        <v/>
      </c>
      <c r="K21" s="45">
        <f>IF($A21="","",$I21-$J21)</f>
        <v/>
      </c>
      <c r="L21" s="31">
        <f>IF($A21="","",IF($F21="Non","Exclu",IF(ABS($K21)&lt;='Paramètres'!$B$2,"Soldé",IF($J21=0,"Non ventilé","Écart"))))</f>
        <v/>
      </c>
      <c r="M21" s="30" t="n"/>
    </row>
    <row r="22">
      <c r="A22" s="23" t="n"/>
      <c r="B22" s="48" t="n"/>
      <c r="C22" s="23" t="n"/>
      <c r="D22" s="23" t="n"/>
      <c r="E22" s="49" t="n"/>
      <c r="F22" s="28" t="n"/>
      <c r="G22" s="28" t="n"/>
      <c r="H22" s="23" t="n"/>
      <c r="I22" s="42">
        <f>IF($A22="","",IF($F22="Oui",$E22,0))</f>
        <v/>
      </c>
      <c r="J22" s="42">
        <f>IF($A22="","",SUMIFS('Ventilation'!$J$2:$J$501,'Ventilation'!$A$2:$A$501,$A22))</f>
        <v/>
      </c>
      <c r="K22" s="42">
        <f>IF($A22="","",$I22-$J22)</f>
        <v/>
      </c>
      <c r="L22" s="29">
        <f>IF($A22="","",IF($F22="Non","Exclu",IF(ABS($K22)&lt;='Paramètres'!$B$2,"Soldé",IF($J22=0,"Non ventilé","Écart"))))</f>
        <v/>
      </c>
      <c r="M22" s="30" t="n"/>
    </row>
    <row r="23">
      <c r="A23" s="23" t="n"/>
      <c r="B23" s="48" t="n"/>
      <c r="C23" s="23" t="n"/>
      <c r="D23" s="23" t="n"/>
      <c r="E23" s="49" t="n"/>
      <c r="F23" s="28" t="n"/>
      <c r="G23" s="28" t="n"/>
      <c r="H23" s="23" t="n"/>
      <c r="I23" s="45">
        <f>IF($A23="","",IF($F23="Oui",$E23,0))</f>
        <v/>
      </c>
      <c r="J23" s="45">
        <f>IF($A23="","",SUMIFS('Ventilation'!$J$2:$J$501,'Ventilation'!$A$2:$A$501,$A23))</f>
        <v/>
      </c>
      <c r="K23" s="45">
        <f>IF($A23="","",$I23-$J23)</f>
        <v/>
      </c>
      <c r="L23" s="31">
        <f>IF($A23="","",IF($F23="Non","Exclu",IF(ABS($K23)&lt;='Paramètres'!$B$2,"Soldé",IF($J23=0,"Non ventilé","Écart"))))</f>
        <v/>
      </c>
      <c r="M23" s="30" t="n"/>
    </row>
    <row r="24">
      <c r="A24" s="23" t="n"/>
      <c r="B24" s="48" t="n"/>
      <c r="C24" s="23" t="n"/>
      <c r="D24" s="23" t="n"/>
      <c r="E24" s="49" t="n"/>
      <c r="F24" s="28" t="n"/>
      <c r="G24" s="28" t="n"/>
      <c r="H24" s="23" t="n"/>
      <c r="I24" s="42">
        <f>IF($A24="","",IF($F24="Oui",$E24,0))</f>
        <v/>
      </c>
      <c r="J24" s="42">
        <f>IF($A24="","",SUMIFS('Ventilation'!$J$2:$J$501,'Ventilation'!$A$2:$A$501,$A24))</f>
        <v/>
      </c>
      <c r="K24" s="42">
        <f>IF($A24="","",$I24-$J24)</f>
        <v/>
      </c>
      <c r="L24" s="29">
        <f>IF($A24="","",IF($F24="Non","Exclu",IF(ABS($K24)&lt;='Paramètres'!$B$2,"Soldé",IF($J24=0,"Non ventilé","Écart"))))</f>
        <v/>
      </c>
      <c r="M24" s="30" t="n"/>
    </row>
    <row r="25">
      <c r="A25" s="23" t="n"/>
      <c r="B25" s="48" t="n"/>
      <c r="C25" s="23" t="n"/>
      <c r="D25" s="23" t="n"/>
      <c r="E25" s="49" t="n"/>
      <c r="F25" s="28" t="n"/>
      <c r="G25" s="28" t="n"/>
      <c r="H25" s="23" t="n"/>
      <c r="I25" s="45">
        <f>IF($A25="","",IF($F25="Oui",$E25,0))</f>
        <v/>
      </c>
      <c r="J25" s="45">
        <f>IF($A25="","",SUMIFS('Ventilation'!$J$2:$J$501,'Ventilation'!$A$2:$A$501,$A25))</f>
        <v/>
      </c>
      <c r="K25" s="45">
        <f>IF($A25="","",$I25-$J25)</f>
        <v/>
      </c>
      <c r="L25" s="31">
        <f>IF($A25="","",IF($F25="Non","Exclu",IF(ABS($K25)&lt;='Paramètres'!$B$2,"Soldé",IF($J25=0,"Non ventilé","Écart"))))</f>
        <v/>
      </c>
      <c r="M25" s="30" t="n"/>
    </row>
    <row r="26">
      <c r="A26" s="23" t="n"/>
      <c r="B26" s="48" t="n"/>
      <c r="C26" s="23" t="n"/>
      <c r="D26" s="23" t="n"/>
      <c r="E26" s="49" t="n"/>
      <c r="F26" s="28" t="n"/>
      <c r="G26" s="28" t="n"/>
      <c r="H26" s="23" t="n"/>
      <c r="I26" s="42">
        <f>IF($A26="","",IF($F26="Oui",$E26,0))</f>
        <v/>
      </c>
      <c r="J26" s="42">
        <f>IF($A26="","",SUMIFS('Ventilation'!$J$2:$J$501,'Ventilation'!$A$2:$A$501,$A26))</f>
        <v/>
      </c>
      <c r="K26" s="42">
        <f>IF($A26="","",$I26-$J26)</f>
        <v/>
      </c>
      <c r="L26" s="29">
        <f>IF($A26="","",IF($F26="Non","Exclu",IF(ABS($K26)&lt;='Paramètres'!$B$2,"Soldé",IF($J26=0,"Non ventilé","Écart"))))</f>
        <v/>
      </c>
      <c r="M26" s="30" t="n"/>
    </row>
    <row r="27">
      <c r="A27" s="23" t="n"/>
      <c r="B27" s="48" t="n"/>
      <c r="C27" s="23" t="n"/>
      <c r="D27" s="23" t="n"/>
      <c r="E27" s="49" t="n"/>
      <c r="F27" s="28" t="n"/>
      <c r="G27" s="28" t="n"/>
      <c r="H27" s="23" t="n"/>
      <c r="I27" s="45">
        <f>IF($A27="","",IF($F27="Oui",$E27,0))</f>
        <v/>
      </c>
      <c r="J27" s="45">
        <f>IF($A27="","",SUMIFS('Ventilation'!$J$2:$J$501,'Ventilation'!$A$2:$A$501,$A27))</f>
        <v/>
      </c>
      <c r="K27" s="45">
        <f>IF($A27="","",$I27-$J27)</f>
        <v/>
      </c>
      <c r="L27" s="31">
        <f>IF($A27="","",IF($F27="Non","Exclu",IF(ABS($K27)&lt;='Paramètres'!$B$2,"Soldé",IF($J27=0,"Non ventilé","Écart"))))</f>
        <v/>
      </c>
      <c r="M27" s="30" t="n"/>
    </row>
    <row r="28">
      <c r="A28" s="23" t="n"/>
      <c r="B28" s="48" t="n"/>
      <c r="C28" s="23" t="n"/>
      <c r="D28" s="23" t="n"/>
      <c r="E28" s="49" t="n"/>
      <c r="F28" s="28" t="n"/>
      <c r="G28" s="28" t="n"/>
      <c r="H28" s="23" t="n"/>
      <c r="I28" s="42">
        <f>IF($A28="","",IF($F28="Oui",$E28,0))</f>
        <v/>
      </c>
      <c r="J28" s="42">
        <f>IF($A28="","",SUMIFS('Ventilation'!$J$2:$J$501,'Ventilation'!$A$2:$A$501,$A28))</f>
        <v/>
      </c>
      <c r="K28" s="42">
        <f>IF($A28="","",$I28-$J28)</f>
        <v/>
      </c>
      <c r="L28" s="29">
        <f>IF($A28="","",IF($F28="Non","Exclu",IF(ABS($K28)&lt;='Paramètres'!$B$2,"Soldé",IF($J28=0,"Non ventilé","Écart"))))</f>
        <v/>
      </c>
      <c r="M28" s="30" t="n"/>
    </row>
    <row r="29">
      <c r="A29" s="23" t="n"/>
      <c r="B29" s="48" t="n"/>
      <c r="C29" s="23" t="n"/>
      <c r="D29" s="23" t="n"/>
      <c r="E29" s="49" t="n"/>
      <c r="F29" s="28" t="n"/>
      <c r="G29" s="28" t="n"/>
      <c r="H29" s="23" t="n"/>
      <c r="I29" s="45">
        <f>IF($A29="","",IF($F29="Oui",$E29,0))</f>
        <v/>
      </c>
      <c r="J29" s="45">
        <f>IF($A29="","",SUMIFS('Ventilation'!$J$2:$J$501,'Ventilation'!$A$2:$A$501,$A29))</f>
        <v/>
      </c>
      <c r="K29" s="45">
        <f>IF($A29="","",$I29-$J29)</f>
        <v/>
      </c>
      <c r="L29" s="31">
        <f>IF($A29="","",IF($F29="Non","Exclu",IF(ABS($K29)&lt;='Paramètres'!$B$2,"Soldé",IF($J29=0,"Non ventilé","Écart"))))</f>
        <v/>
      </c>
      <c r="M29" s="30" t="n"/>
    </row>
    <row r="30">
      <c r="A30" s="23" t="n"/>
      <c r="B30" s="48" t="n"/>
      <c r="C30" s="23" t="n"/>
      <c r="D30" s="23" t="n"/>
      <c r="E30" s="49" t="n"/>
      <c r="F30" s="28" t="n"/>
      <c r="G30" s="28" t="n"/>
      <c r="H30" s="23" t="n"/>
      <c r="I30" s="42">
        <f>IF($A30="","",IF($F30="Oui",$E30,0))</f>
        <v/>
      </c>
      <c r="J30" s="42">
        <f>IF($A30="","",SUMIFS('Ventilation'!$J$2:$J$501,'Ventilation'!$A$2:$A$501,$A30))</f>
        <v/>
      </c>
      <c r="K30" s="42">
        <f>IF($A30="","",$I30-$J30)</f>
        <v/>
      </c>
      <c r="L30" s="29">
        <f>IF($A30="","",IF($F30="Non","Exclu",IF(ABS($K30)&lt;='Paramètres'!$B$2,"Soldé",IF($J30=0,"Non ventilé","Écart"))))</f>
        <v/>
      </c>
      <c r="M30" s="30" t="n"/>
    </row>
    <row r="31">
      <c r="A31" s="23" t="n"/>
      <c r="B31" s="48" t="n"/>
      <c r="C31" s="23" t="n"/>
      <c r="D31" s="23" t="n"/>
      <c r="E31" s="49" t="n"/>
      <c r="F31" s="28" t="n"/>
      <c r="G31" s="28" t="n"/>
      <c r="H31" s="23" t="n"/>
      <c r="I31" s="45">
        <f>IF($A31="","",IF($F31="Oui",$E31,0))</f>
        <v/>
      </c>
      <c r="J31" s="45">
        <f>IF($A31="","",SUMIFS('Ventilation'!$J$2:$J$501,'Ventilation'!$A$2:$A$501,$A31))</f>
        <v/>
      </c>
      <c r="K31" s="45">
        <f>IF($A31="","",$I31-$J31)</f>
        <v/>
      </c>
      <c r="L31" s="31">
        <f>IF($A31="","",IF($F31="Non","Exclu",IF(ABS($K31)&lt;='Paramètres'!$B$2,"Soldé",IF($J31=0,"Non ventilé","Écart"))))</f>
        <v/>
      </c>
      <c r="M31" s="30" t="n"/>
    </row>
    <row r="32">
      <c r="A32" s="23" t="n"/>
      <c r="B32" s="48" t="n"/>
      <c r="C32" s="23" t="n"/>
      <c r="D32" s="23" t="n"/>
      <c r="E32" s="49" t="n"/>
      <c r="F32" s="28" t="n"/>
      <c r="G32" s="28" t="n"/>
      <c r="H32" s="23" t="n"/>
      <c r="I32" s="42">
        <f>IF($A32="","",IF($F32="Oui",$E32,0))</f>
        <v/>
      </c>
      <c r="J32" s="42">
        <f>IF($A32="","",SUMIFS('Ventilation'!$J$2:$J$501,'Ventilation'!$A$2:$A$501,$A32))</f>
        <v/>
      </c>
      <c r="K32" s="42">
        <f>IF($A32="","",$I32-$J32)</f>
        <v/>
      </c>
      <c r="L32" s="29">
        <f>IF($A32="","",IF($F32="Non","Exclu",IF(ABS($K32)&lt;='Paramètres'!$B$2,"Soldé",IF($J32=0,"Non ventilé","Écart"))))</f>
        <v/>
      </c>
      <c r="M32" s="30" t="n"/>
    </row>
    <row r="33">
      <c r="A33" s="23" t="n"/>
      <c r="B33" s="48" t="n"/>
      <c r="C33" s="23" t="n"/>
      <c r="D33" s="23" t="n"/>
      <c r="E33" s="49" t="n"/>
      <c r="F33" s="28" t="n"/>
      <c r="G33" s="28" t="n"/>
      <c r="H33" s="23" t="n"/>
      <c r="I33" s="45">
        <f>IF($A33="","",IF($F33="Oui",$E33,0))</f>
        <v/>
      </c>
      <c r="J33" s="45">
        <f>IF($A33="","",SUMIFS('Ventilation'!$J$2:$J$501,'Ventilation'!$A$2:$A$501,$A33))</f>
        <v/>
      </c>
      <c r="K33" s="45">
        <f>IF($A33="","",$I33-$J33)</f>
        <v/>
      </c>
      <c r="L33" s="31">
        <f>IF($A33="","",IF($F33="Non","Exclu",IF(ABS($K33)&lt;='Paramètres'!$B$2,"Soldé",IF($J33=0,"Non ventilé","Écart"))))</f>
        <v/>
      </c>
      <c r="M33" s="30" t="n"/>
    </row>
    <row r="34">
      <c r="A34" s="23" t="n"/>
      <c r="B34" s="48" t="n"/>
      <c r="C34" s="23" t="n"/>
      <c r="D34" s="23" t="n"/>
      <c r="E34" s="49" t="n"/>
      <c r="F34" s="28" t="n"/>
      <c r="G34" s="28" t="n"/>
      <c r="H34" s="23" t="n"/>
      <c r="I34" s="42">
        <f>IF($A34="","",IF($F34="Oui",$E34,0))</f>
        <v/>
      </c>
      <c r="J34" s="42">
        <f>IF($A34="","",SUMIFS('Ventilation'!$J$2:$J$501,'Ventilation'!$A$2:$A$501,$A34))</f>
        <v/>
      </c>
      <c r="K34" s="42">
        <f>IF($A34="","",$I34-$J34)</f>
        <v/>
      </c>
      <c r="L34" s="29">
        <f>IF($A34="","",IF($F34="Non","Exclu",IF(ABS($K34)&lt;='Paramètres'!$B$2,"Soldé",IF($J34=0,"Non ventilé","Écart"))))</f>
        <v/>
      </c>
      <c r="M34" s="30" t="n"/>
    </row>
    <row r="35">
      <c r="A35" s="23" t="n"/>
      <c r="B35" s="48" t="n"/>
      <c r="C35" s="23" t="n"/>
      <c r="D35" s="23" t="n"/>
      <c r="E35" s="49" t="n"/>
      <c r="F35" s="28" t="n"/>
      <c r="G35" s="28" t="n"/>
      <c r="H35" s="23" t="n"/>
      <c r="I35" s="45">
        <f>IF($A35="","",IF($F35="Oui",$E35,0))</f>
        <v/>
      </c>
      <c r="J35" s="45">
        <f>IF($A35="","",SUMIFS('Ventilation'!$J$2:$J$501,'Ventilation'!$A$2:$A$501,$A35))</f>
        <v/>
      </c>
      <c r="K35" s="45">
        <f>IF($A35="","",$I35-$J35)</f>
        <v/>
      </c>
      <c r="L35" s="31">
        <f>IF($A35="","",IF($F35="Non","Exclu",IF(ABS($K35)&lt;='Paramètres'!$B$2,"Soldé",IF($J35=0,"Non ventilé","Écart"))))</f>
        <v/>
      </c>
      <c r="M35" s="30" t="n"/>
    </row>
    <row r="36">
      <c r="A36" s="23" t="n"/>
      <c r="B36" s="48" t="n"/>
      <c r="C36" s="23" t="n"/>
      <c r="D36" s="23" t="n"/>
      <c r="E36" s="49" t="n"/>
      <c r="F36" s="28" t="n"/>
      <c r="G36" s="28" t="n"/>
      <c r="H36" s="23" t="n"/>
      <c r="I36" s="42">
        <f>IF($A36="","",IF($F36="Oui",$E36,0))</f>
        <v/>
      </c>
      <c r="J36" s="42">
        <f>IF($A36="","",SUMIFS('Ventilation'!$J$2:$J$501,'Ventilation'!$A$2:$A$501,$A36))</f>
        <v/>
      </c>
      <c r="K36" s="42">
        <f>IF($A36="","",$I36-$J36)</f>
        <v/>
      </c>
      <c r="L36" s="29">
        <f>IF($A36="","",IF($F36="Non","Exclu",IF(ABS($K36)&lt;='Paramètres'!$B$2,"Soldé",IF($J36=0,"Non ventilé","Écart"))))</f>
        <v/>
      </c>
      <c r="M36" s="30" t="n"/>
    </row>
    <row r="37">
      <c r="A37" s="23" t="n"/>
      <c r="B37" s="48" t="n"/>
      <c r="C37" s="23" t="n"/>
      <c r="D37" s="23" t="n"/>
      <c r="E37" s="49" t="n"/>
      <c r="F37" s="28" t="n"/>
      <c r="G37" s="28" t="n"/>
      <c r="H37" s="23" t="n"/>
      <c r="I37" s="45">
        <f>IF($A37="","",IF($F37="Oui",$E37,0))</f>
        <v/>
      </c>
      <c r="J37" s="45">
        <f>IF($A37="","",SUMIFS('Ventilation'!$J$2:$J$501,'Ventilation'!$A$2:$A$501,$A37))</f>
        <v/>
      </c>
      <c r="K37" s="45">
        <f>IF($A37="","",$I37-$J37)</f>
        <v/>
      </c>
      <c r="L37" s="31">
        <f>IF($A37="","",IF($F37="Non","Exclu",IF(ABS($K37)&lt;='Paramètres'!$B$2,"Soldé",IF($J37=0,"Non ventilé","Écart"))))</f>
        <v/>
      </c>
      <c r="M37" s="30" t="n"/>
    </row>
    <row r="38">
      <c r="A38" s="23" t="n"/>
      <c r="B38" s="48" t="n"/>
      <c r="C38" s="23" t="n"/>
      <c r="D38" s="23" t="n"/>
      <c r="E38" s="49" t="n"/>
      <c r="F38" s="28" t="n"/>
      <c r="G38" s="28" t="n"/>
      <c r="H38" s="23" t="n"/>
      <c r="I38" s="42">
        <f>IF($A38="","",IF($F38="Oui",$E38,0))</f>
        <v/>
      </c>
      <c r="J38" s="42">
        <f>IF($A38="","",SUMIFS('Ventilation'!$J$2:$J$501,'Ventilation'!$A$2:$A$501,$A38))</f>
        <v/>
      </c>
      <c r="K38" s="42">
        <f>IF($A38="","",$I38-$J38)</f>
        <v/>
      </c>
      <c r="L38" s="29">
        <f>IF($A38="","",IF($F38="Non","Exclu",IF(ABS($K38)&lt;='Paramètres'!$B$2,"Soldé",IF($J38=0,"Non ventilé","Écart"))))</f>
        <v/>
      </c>
      <c r="M38" s="30" t="n"/>
    </row>
    <row r="39">
      <c r="A39" s="23" t="n"/>
      <c r="B39" s="48" t="n"/>
      <c r="C39" s="23" t="n"/>
      <c r="D39" s="23" t="n"/>
      <c r="E39" s="49" t="n"/>
      <c r="F39" s="28" t="n"/>
      <c r="G39" s="28" t="n"/>
      <c r="H39" s="23" t="n"/>
      <c r="I39" s="45">
        <f>IF($A39="","",IF($F39="Oui",$E39,0))</f>
        <v/>
      </c>
      <c r="J39" s="45">
        <f>IF($A39="","",SUMIFS('Ventilation'!$J$2:$J$501,'Ventilation'!$A$2:$A$501,$A39))</f>
        <v/>
      </c>
      <c r="K39" s="45">
        <f>IF($A39="","",$I39-$J39)</f>
        <v/>
      </c>
      <c r="L39" s="31">
        <f>IF($A39="","",IF($F39="Non","Exclu",IF(ABS($K39)&lt;='Paramètres'!$B$2,"Soldé",IF($J39=0,"Non ventilé","Écart"))))</f>
        <v/>
      </c>
      <c r="M39" s="30" t="n"/>
    </row>
    <row r="40">
      <c r="A40" s="23" t="n"/>
      <c r="B40" s="48" t="n"/>
      <c r="C40" s="23" t="n"/>
      <c r="D40" s="23" t="n"/>
      <c r="E40" s="49" t="n"/>
      <c r="F40" s="28" t="n"/>
      <c r="G40" s="28" t="n"/>
      <c r="H40" s="23" t="n"/>
      <c r="I40" s="42">
        <f>IF($A40="","",IF($F40="Oui",$E40,0))</f>
        <v/>
      </c>
      <c r="J40" s="42">
        <f>IF($A40="","",SUMIFS('Ventilation'!$J$2:$J$501,'Ventilation'!$A$2:$A$501,$A40))</f>
        <v/>
      </c>
      <c r="K40" s="42">
        <f>IF($A40="","",$I40-$J40)</f>
        <v/>
      </c>
      <c r="L40" s="29">
        <f>IF($A40="","",IF($F40="Non","Exclu",IF(ABS($K40)&lt;='Paramètres'!$B$2,"Soldé",IF($J40=0,"Non ventilé","Écart"))))</f>
        <v/>
      </c>
      <c r="M40" s="30" t="n"/>
    </row>
    <row r="41">
      <c r="A41" s="23" t="n"/>
      <c r="B41" s="48" t="n"/>
      <c r="C41" s="23" t="n"/>
      <c r="D41" s="23" t="n"/>
      <c r="E41" s="49" t="n"/>
      <c r="F41" s="28" t="n"/>
      <c r="G41" s="28" t="n"/>
      <c r="H41" s="23" t="n"/>
      <c r="I41" s="45">
        <f>IF($A41="","",IF($F41="Oui",$E41,0))</f>
        <v/>
      </c>
      <c r="J41" s="45">
        <f>IF($A41="","",SUMIFS('Ventilation'!$J$2:$J$501,'Ventilation'!$A$2:$A$501,$A41))</f>
        <v/>
      </c>
      <c r="K41" s="45">
        <f>IF($A41="","",$I41-$J41)</f>
        <v/>
      </c>
      <c r="L41" s="31">
        <f>IF($A41="","",IF($F41="Non","Exclu",IF(ABS($K41)&lt;='Paramètres'!$B$2,"Soldé",IF($J41=0,"Non ventilé","Écart"))))</f>
        <v/>
      </c>
      <c r="M41" s="30" t="n"/>
    </row>
    <row r="42">
      <c r="A42" s="23" t="n"/>
      <c r="B42" s="48" t="n"/>
      <c r="C42" s="23" t="n"/>
      <c r="D42" s="23" t="n"/>
      <c r="E42" s="49" t="n"/>
      <c r="F42" s="28" t="n"/>
      <c r="G42" s="28" t="n"/>
      <c r="H42" s="23" t="n"/>
      <c r="I42" s="42">
        <f>IF($A42="","",IF($F42="Oui",$E42,0))</f>
        <v/>
      </c>
      <c r="J42" s="42">
        <f>IF($A42="","",SUMIFS('Ventilation'!$J$2:$J$501,'Ventilation'!$A$2:$A$501,$A42))</f>
        <v/>
      </c>
      <c r="K42" s="42">
        <f>IF($A42="","",$I42-$J42)</f>
        <v/>
      </c>
      <c r="L42" s="29">
        <f>IF($A42="","",IF($F42="Non","Exclu",IF(ABS($K42)&lt;='Paramètres'!$B$2,"Soldé",IF($J42=0,"Non ventilé","Écart"))))</f>
        <v/>
      </c>
      <c r="M42" s="30" t="n"/>
    </row>
    <row r="43">
      <c r="A43" s="23" t="n"/>
      <c r="B43" s="48" t="n"/>
      <c r="C43" s="23" t="n"/>
      <c r="D43" s="23" t="n"/>
      <c r="E43" s="49" t="n"/>
      <c r="F43" s="28" t="n"/>
      <c r="G43" s="28" t="n"/>
      <c r="H43" s="23" t="n"/>
      <c r="I43" s="45">
        <f>IF($A43="","",IF($F43="Oui",$E43,0))</f>
        <v/>
      </c>
      <c r="J43" s="45">
        <f>IF($A43="","",SUMIFS('Ventilation'!$J$2:$J$501,'Ventilation'!$A$2:$A$501,$A43))</f>
        <v/>
      </c>
      <c r="K43" s="45">
        <f>IF($A43="","",$I43-$J43)</f>
        <v/>
      </c>
      <c r="L43" s="31">
        <f>IF($A43="","",IF($F43="Non","Exclu",IF(ABS($K43)&lt;='Paramètres'!$B$2,"Soldé",IF($J43=0,"Non ventilé","Écart"))))</f>
        <v/>
      </c>
      <c r="M43" s="30" t="n"/>
    </row>
    <row r="44">
      <c r="A44" s="23" t="n"/>
      <c r="B44" s="48" t="n"/>
      <c r="C44" s="23" t="n"/>
      <c r="D44" s="23" t="n"/>
      <c r="E44" s="49" t="n"/>
      <c r="F44" s="28" t="n"/>
      <c r="G44" s="28" t="n"/>
      <c r="H44" s="23" t="n"/>
      <c r="I44" s="42">
        <f>IF($A44="","",IF($F44="Oui",$E44,0))</f>
        <v/>
      </c>
      <c r="J44" s="42">
        <f>IF($A44="","",SUMIFS('Ventilation'!$J$2:$J$501,'Ventilation'!$A$2:$A$501,$A44))</f>
        <v/>
      </c>
      <c r="K44" s="42">
        <f>IF($A44="","",$I44-$J44)</f>
        <v/>
      </c>
      <c r="L44" s="29">
        <f>IF($A44="","",IF($F44="Non","Exclu",IF(ABS($K44)&lt;='Paramètres'!$B$2,"Soldé",IF($J44=0,"Non ventilé","Écart"))))</f>
        <v/>
      </c>
      <c r="M44" s="30" t="n"/>
    </row>
    <row r="45">
      <c r="A45" s="23" t="n"/>
      <c r="B45" s="48" t="n"/>
      <c r="C45" s="23" t="n"/>
      <c r="D45" s="23" t="n"/>
      <c r="E45" s="49" t="n"/>
      <c r="F45" s="28" t="n"/>
      <c r="G45" s="28" t="n"/>
      <c r="H45" s="23" t="n"/>
      <c r="I45" s="45">
        <f>IF($A45="","",IF($F45="Oui",$E45,0))</f>
        <v/>
      </c>
      <c r="J45" s="45">
        <f>IF($A45="","",SUMIFS('Ventilation'!$J$2:$J$501,'Ventilation'!$A$2:$A$501,$A45))</f>
        <v/>
      </c>
      <c r="K45" s="45">
        <f>IF($A45="","",$I45-$J45)</f>
        <v/>
      </c>
      <c r="L45" s="31">
        <f>IF($A45="","",IF($F45="Non","Exclu",IF(ABS($K45)&lt;='Paramètres'!$B$2,"Soldé",IF($J45=0,"Non ventilé","Écart"))))</f>
        <v/>
      </c>
      <c r="M45" s="30" t="n"/>
    </row>
    <row r="46">
      <c r="A46" s="23" t="n"/>
      <c r="B46" s="48" t="n"/>
      <c r="C46" s="23" t="n"/>
      <c r="D46" s="23" t="n"/>
      <c r="E46" s="49" t="n"/>
      <c r="F46" s="28" t="n"/>
      <c r="G46" s="28" t="n"/>
      <c r="H46" s="23" t="n"/>
      <c r="I46" s="42">
        <f>IF($A46="","",IF($F46="Oui",$E46,0))</f>
        <v/>
      </c>
      <c r="J46" s="42">
        <f>IF($A46="","",SUMIFS('Ventilation'!$J$2:$J$501,'Ventilation'!$A$2:$A$501,$A46))</f>
        <v/>
      </c>
      <c r="K46" s="42">
        <f>IF($A46="","",$I46-$J46)</f>
        <v/>
      </c>
      <c r="L46" s="29">
        <f>IF($A46="","",IF($F46="Non","Exclu",IF(ABS($K46)&lt;='Paramètres'!$B$2,"Soldé",IF($J46=0,"Non ventilé","Écart"))))</f>
        <v/>
      </c>
      <c r="M46" s="30" t="n"/>
    </row>
    <row r="47">
      <c r="A47" s="23" t="n"/>
      <c r="B47" s="48" t="n"/>
      <c r="C47" s="23" t="n"/>
      <c r="D47" s="23" t="n"/>
      <c r="E47" s="49" t="n"/>
      <c r="F47" s="28" t="n"/>
      <c r="G47" s="28" t="n"/>
      <c r="H47" s="23" t="n"/>
      <c r="I47" s="45">
        <f>IF($A47="","",IF($F47="Oui",$E47,0))</f>
        <v/>
      </c>
      <c r="J47" s="45">
        <f>IF($A47="","",SUMIFS('Ventilation'!$J$2:$J$501,'Ventilation'!$A$2:$A$501,$A47))</f>
        <v/>
      </c>
      <c r="K47" s="45">
        <f>IF($A47="","",$I47-$J47)</f>
        <v/>
      </c>
      <c r="L47" s="31">
        <f>IF($A47="","",IF($F47="Non","Exclu",IF(ABS($K47)&lt;='Paramètres'!$B$2,"Soldé",IF($J47=0,"Non ventilé","Écart"))))</f>
        <v/>
      </c>
      <c r="M47" s="30" t="n"/>
    </row>
    <row r="48">
      <c r="A48" s="23" t="n"/>
      <c r="B48" s="48" t="n"/>
      <c r="C48" s="23" t="n"/>
      <c r="D48" s="23" t="n"/>
      <c r="E48" s="49" t="n"/>
      <c r="F48" s="28" t="n"/>
      <c r="G48" s="28" t="n"/>
      <c r="H48" s="23" t="n"/>
      <c r="I48" s="42">
        <f>IF($A48="","",IF($F48="Oui",$E48,0))</f>
        <v/>
      </c>
      <c r="J48" s="42">
        <f>IF($A48="","",SUMIFS('Ventilation'!$J$2:$J$501,'Ventilation'!$A$2:$A$501,$A48))</f>
        <v/>
      </c>
      <c r="K48" s="42">
        <f>IF($A48="","",$I48-$J48)</f>
        <v/>
      </c>
      <c r="L48" s="29">
        <f>IF($A48="","",IF($F48="Non","Exclu",IF(ABS($K48)&lt;='Paramètres'!$B$2,"Soldé",IF($J48=0,"Non ventilé","Écart"))))</f>
        <v/>
      </c>
      <c r="M48" s="30" t="n"/>
    </row>
    <row r="49">
      <c r="A49" s="23" t="n"/>
      <c r="B49" s="48" t="n"/>
      <c r="C49" s="23" t="n"/>
      <c r="D49" s="23" t="n"/>
      <c r="E49" s="49" t="n"/>
      <c r="F49" s="28" t="n"/>
      <c r="G49" s="28" t="n"/>
      <c r="H49" s="23" t="n"/>
      <c r="I49" s="45">
        <f>IF($A49="","",IF($F49="Oui",$E49,0))</f>
        <v/>
      </c>
      <c r="J49" s="45">
        <f>IF($A49="","",SUMIFS('Ventilation'!$J$2:$J$501,'Ventilation'!$A$2:$A$501,$A49))</f>
        <v/>
      </c>
      <c r="K49" s="45">
        <f>IF($A49="","",$I49-$J49)</f>
        <v/>
      </c>
      <c r="L49" s="31">
        <f>IF($A49="","",IF($F49="Non","Exclu",IF(ABS($K49)&lt;='Paramètres'!$B$2,"Soldé",IF($J49=0,"Non ventilé","Écart"))))</f>
        <v/>
      </c>
      <c r="M49" s="30" t="n"/>
    </row>
    <row r="50">
      <c r="A50" s="23" t="n"/>
      <c r="B50" s="48" t="n"/>
      <c r="C50" s="23" t="n"/>
      <c r="D50" s="23" t="n"/>
      <c r="E50" s="49" t="n"/>
      <c r="F50" s="28" t="n"/>
      <c r="G50" s="28" t="n"/>
      <c r="H50" s="23" t="n"/>
      <c r="I50" s="42">
        <f>IF($A50="","",IF($F50="Oui",$E50,0))</f>
        <v/>
      </c>
      <c r="J50" s="42">
        <f>IF($A50="","",SUMIFS('Ventilation'!$J$2:$J$501,'Ventilation'!$A$2:$A$501,$A50))</f>
        <v/>
      </c>
      <c r="K50" s="42">
        <f>IF($A50="","",$I50-$J50)</f>
        <v/>
      </c>
      <c r="L50" s="29">
        <f>IF($A50="","",IF($F50="Non","Exclu",IF(ABS($K50)&lt;='Paramètres'!$B$2,"Soldé",IF($J50=0,"Non ventilé","Écart"))))</f>
        <v/>
      </c>
      <c r="M50" s="30" t="n"/>
    </row>
    <row r="51">
      <c r="A51" s="23" t="n"/>
      <c r="B51" s="48" t="n"/>
      <c r="C51" s="23" t="n"/>
      <c r="D51" s="23" t="n"/>
      <c r="E51" s="49" t="n"/>
      <c r="F51" s="28" t="n"/>
      <c r="G51" s="28" t="n"/>
      <c r="H51" s="23" t="n"/>
      <c r="I51" s="45">
        <f>IF($A51="","",IF($F51="Oui",$E51,0))</f>
        <v/>
      </c>
      <c r="J51" s="45">
        <f>IF($A51="","",SUMIFS('Ventilation'!$J$2:$J$501,'Ventilation'!$A$2:$A$501,$A51))</f>
        <v/>
      </c>
      <c r="K51" s="45">
        <f>IF($A51="","",$I51-$J51)</f>
        <v/>
      </c>
      <c r="L51" s="31">
        <f>IF($A51="","",IF($F51="Non","Exclu",IF(ABS($K51)&lt;='Paramètres'!$B$2,"Soldé",IF($J51=0,"Non ventilé","Écart"))))</f>
        <v/>
      </c>
      <c r="M51" s="30" t="n"/>
    </row>
    <row r="52">
      <c r="A52" s="23" t="n"/>
      <c r="B52" s="48" t="n"/>
      <c r="C52" s="23" t="n"/>
      <c r="D52" s="23" t="n"/>
      <c r="E52" s="49" t="n"/>
      <c r="F52" s="28" t="n"/>
      <c r="G52" s="28" t="n"/>
      <c r="H52" s="23" t="n"/>
      <c r="I52" s="42">
        <f>IF($A52="","",IF($F52="Oui",$E52,0))</f>
        <v/>
      </c>
      <c r="J52" s="42">
        <f>IF($A52="","",SUMIFS('Ventilation'!$J$2:$J$501,'Ventilation'!$A$2:$A$501,$A52))</f>
        <v/>
      </c>
      <c r="K52" s="42">
        <f>IF($A52="","",$I52-$J52)</f>
        <v/>
      </c>
      <c r="L52" s="29">
        <f>IF($A52="","",IF($F52="Non","Exclu",IF(ABS($K52)&lt;='Paramètres'!$B$2,"Soldé",IF($J52=0,"Non ventilé","Écart"))))</f>
        <v/>
      </c>
      <c r="M52" s="30" t="n"/>
    </row>
    <row r="53">
      <c r="A53" s="23" t="n"/>
      <c r="B53" s="48" t="n"/>
      <c r="C53" s="23" t="n"/>
      <c r="D53" s="23" t="n"/>
      <c r="E53" s="49" t="n"/>
      <c r="F53" s="28" t="n"/>
      <c r="G53" s="28" t="n"/>
      <c r="H53" s="23" t="n"/>
      <c r="I53" s="45">
        <f>IF($A53="","",IF($F53="Oui",$E53,0))</f>
        <v/>
      </c>
      <c r="J53" s="45">
        <f>IF($A53="","",SUMIFS('Ventilation'!$J$2:$J$501,'Ventilation'!$A$2:$A$501,$A53))</f>
        <v/>
      </c>
      <c r="K53" s="45">
        <f>IF($A53="","",$I53-$J53)</f>
        <v/>
      </c>
      <c r="L53" s="31">
        <f>IF($A53="","",IF($F53="Non","Exclu",IF(ABS($K53)&lt;='Paramètres'!$B$2,"Soldé",IF($J53=0,"Non ventilé","Écart"))))</f>
        <v/>
      </c>
      <c r="M53" s="30" t="n"/>
    </row>
    <row r="54">
      <c r="A54" s="23" t="n"/>
      <c r="B54" s="48" t="n"/>
      <c r="C54" s="23" t="n"/>
      <c r="D54" s="23" t="n"/>
      <c r="E54" s="49" t="n"/>
      <c r="F54" s="28" t="n"/>
      <c r="G54" s="28" t="n"/>
      <c r="H54" s="23" t="n"/>
      <c r="I54" s="42">
        <f>IF($A54="","",IF($F54="Oui",$E54,0))</f>
        <v/>
      </c>
      <c r="J54" s="42">
        <f>IF($A54="","",SUMIFS('Ventilation'!$J$2:$J$501,'Ventilation'!$A$2:$A$501,$A54))</f>
        <v/>
      </c>
      <c r="K54" s="42">
        <f>IF($A54="","",$I54-$J54)</f>
        <v/>
      </c>
      <c r="L54" s="29">
        <f>IF($A54="","",IF($F54="Non","Exclu",IF(ABS($K54)&lt;='Paramètres'!$B$2,"Soldé",IF($J54=0,"Non ventilé","Écart"))))</f>
        <v/>
      </c>
      <c r="M54" s="30" t="n"/>
    </row>
    <row r="55">
      <c r="A55" s="23" t="n"/>
      <c r="B55" s="48" t="n"/>
      <c r="C55" s="23" t="n"/>
      <c r="D55" s="23" t="n"/>
      <c r="E55" s="49" t="n"/>
      <c r="F55" s="28" t="n"/>
      <c r="G55" s="28" t="n"/>
      <c r="H55" s="23" t="n"/>
      <c r="I55" s="45">
        <f>IF($A55="","",IF($F55="Oui",$E55,0))</f>
        <v/>
      </c>
      <c r="J55" s="45">
        <f>IF($A55="","",SUMIFS('Ventilation'!$J$2:$J$501,'Ventilation'!$A$2:$A$501,$A55))</f>
        <v/>
      </c>
      <c r="K55" s="45">
        <f>IF($A55="","",$I55-$J55)</f>
        <v/>
      </c>
      <c r="L55" s="31">
        <f>IF($A55="","",IF($F55="Non","Exclu",IF(ABS($K55)&lt;='Paramètres'!$B$2,"Soldé",IF($J55=0,"Non ventilé","Écart"))))</f>
        <v/>
      </c>
      <c r="M55" s="30" t="n"/>
    </row>
    <row r="56">
      <c r="A56" s="23" t="n"/>
      <c r="B56" s="48" t="n"/>
      <c r="C56" s="23" t="n"/>
      <c r="D56" s="23" t="n"/>
      <c r="E56" s="49" t="n"/>
      <c r="F56" s="28" t="n"/>
      <c r="G56" s="28" t="n"/>
      <c r="H56" s="23" t="n"/>
      <c r="I56" s="42">
        <f>IF($A56="","",IF($F56="Oui",$E56,0))</f>
        <v/>
      </c>
      <c r="J56" s="42">
        <f>IF($A56="","",SUMIFS('Ventilation'!$J$2:$J$501,'Ventilation'!$A$2:$A$501,$A56))</f>
        <v/>
      </c>
      <c r="K56" s="42">
        <f>IF($A56="","",$I56-$J56)</f>
        <v/>
      </c>
      <c r="L56" s="29">
        <f>IF($A56="","",IF($F56="Non","Exclu",IF(ABS($K56)&lt;='Paramètres'!$B$2,"Soldé",IF($J56=0,"Non ventilé","Écart"))))</f>
        <v/>
      </c>
      <c r="M56" s="30" t="n"/>
    </row>
    <row r="57">
      <c r="A57" s="23" t="n"/>
      <c r="B57" s="48" t="n"/>
      <c r="C57" s="23" t="n"/>
      <c r="D57" s="23" t="n"/>
      <c r="E57" s="49" t="n"/>
      <c r="F57" s="28" t="n"/>
      <c r="G57" s="28" t="n"/>
      <c r="H57" s="23" t="n"/>
      <c r="I57" s="45">
        <f>IF($A57="","",IF($F57="Oui",$E57,0))</f>
        <v/>
      </c>
      <c r="J57" s="45">
        <f>IF($A57="","",SUMIFS('Ventilation'!$J$2:$J$501,'Ventilation'!$A$2:$A$501,$A57))</f>
        <v/>
      </c>
      <c r="K57" s="45">
        <f>IF($A57="","",$I57-$J57)</f>
        <v/>
      </c>
      <c r="L57" s="31">
        <f>IF($A57="","",IF($F57="Non","Exclu",IF(ABS($K57)&lt;='Paramètres'!$B$2,"Soldé",IF($J57=0,"Non ventilé","Écart"))))</f>
        <v/>
      </c>
      <c r="M57" s="30" t="n"/>
    </row>
    <row r="58">
      <c r="A58" s="23" t="n"/>
      <c r="B58" s="48" t="n"/>
      <c r="C58" s="23" t="n"/>
      <c r="D58" s="23" t="n"/>
      <c r="E58" s="49" t="n"/>
      <c r="F58" s="28" t="n"/>
      <c r="G58" s="28" t="n"/>
      <c r="H58" s="23" t="n"/>
      <c r="I58" s="42">
        <f>IF($A58="","",IF($F58="Oui",$E58,0))</f>
        <v/>
      </c>
      <c r="J58" s="42">
        <f>IF($A58="","",SUMIFS('Ventilation'!$J$2:$J$501,'Ventilation'!$A$2:$A$501,$A58))</f>
        <v/>
      </c>
      <c r="K58" s="42">
        <f>IF($A58="","",$I58-$J58)</f>
        <v/>
      </c>
      <c r="L58" s="29">
        <f>IF($A58="","",IF($F58="Non","Exclu",IF(ABS($K58)&lt;='Paramètres'!$B$2,"Soldé",IF($J58=0,"Non ventilé","Écart"))))</f>
        <v/>
      </c>
      <c r="M58" s="30" t="n"/>
    </row>
    <row r="59">
      <c r="A59" s="23" t="n"/>
      <c r="B59" s="48" t="n"/>
      <c r="C59" s="23" t="n"/>
      <c r="D59" s="23" t="n"/>
      <c r="E59" s="49" t="n"/>
      <c r="F59" s="28" t="n"/>
      <c r="G59" s="28" t="n"/>
      <c r="H59" s="23" t="n"/>
      <c r="I59" s="45">
        <f>IF($A59="","",IF($F59="Oui",$E59,0))</f>
        <v/>
      </c>
      <c r="J59" s="45">
        <f>IF($A59="","",SUMIFS('Ventilation'!$J$2:$J$501,'Ventilation'!$A$2:$A$501,$A59))</f>
        <v/>
      </c>
      <c r="K59" s="45">
        <f>IF($A59="","",$I59-$J59)</f>
        <v/>
      </c>
      <c r="L59" s="31">
        <f>IF($A59="","",IF($F59="Non","Exclu",IF(ABS($K59)&lt;='Paramètres'!$B$2,"Soldé",IF($J59=0,"Non ventilé","Écart"))))</f>
        <v/>
      </c>
      <c r="M59" s="30" t="n"/>
    </row>
    <row r="60">
      <c r="A60" s="23" t="n"/>
      <c r="B60" s="48" t="n"/>
      <c r="C60" s="23" t="n"/>
      <c r="D60" s="23" t="n"/>
      <c r="E60" s="49" t="n"/>
      <c r="F60" s="28" t="n"/>
      <c r="G60" s="28" t="n"/>
      <c r="H60" s="23" t="n"/>
      <c r="I60" s="42">
        <f>IF($A60="","",IF($F60="Oui",$E60,0))</f>
        <v/>
      </c>
      <c r="J60" s="42">
        <f>IF($A60="","",SUMIFS('Ventilation'!$J$2:$J$501,'Ventilation'!$A$2:$A$501,$A60))</f>
        <v/>
      </c>
      <c r="K60" s="42">
        <f>IF($A60="","",$I60-$J60)</f>
        <v/>
      </c>
      <c r="L60" s="29">
        <f>IF($A60="","",IF($F60="Non","Exclu",IF(ABS($K60)&lt;='Paramètres'!$B$2,"Soldé",IF($J60=0,"Non ventilé","Écart"))))</f>
        <v/>
      </c>
      <c r="M60" s="30" t="n"/>
    </row>
    <row r="61">
      <c r="A61" s="23" t="n"/>
      <c r="B61" s="48" t="n"/>
      <c r="C61" s="23" t="n"/>
      <c r="D61" s="23" t="n"/>
      <c r="E61" s="49" t="n"/>
      <c r="F61" s="28" t="n"/>
      <c r="G61" s="28" t="n"/>
      <c r="H61" s="23" t="n"/>
      <c r="I61" s="45">
        <f>IF($A61="","",IF($F61="Oui",$E61,0))</f>
        <v/>
      </c>
      <c r="J61" s="45">
        <f>IF($A61="","",SUMIFS('Ventilation'!$J$2:$J$501,'Ventilation'!$A$2:$A$501,$A61))</f>
        <v/>
      </c>
      <c r="K61" s="45">
        <f>IF($A61="","",$I61-$J61)</f>
        <v/>
      </c>
      <c r="L61" s="31">
        <f>IF($A61="","",IF($F61="Non","Exclu",IF(ABS($K61)&lt;='Paramètres'!$B$2,"Soldé",IF($J61=0,"Non ventilé","Écart"))))</f>
        <v/>
      </c>
      <c r="M61" s="30" t="n"/>
    </row>
    <row r="62">
      <c r="A62" s="23" t="n"/>
      <c r="B62" s="48" t="n"/>
      <c r="C62" s="23" t="n"/>
      <c r="D62" s="23" t="n"/>
      <c r="E62" s="49" t="n"/>
      <c r="F62" s="28" t="n"/>
      <c r="G62" s="28" t="n"/>
      <c r="H62" s="23" t="n"/>
      <c r="I62" s="42">
        <f>IF($A62="","",IF($F62="Oui",$E62,0))</f>
        <v/>
      </c>
      <c r="J62" s="42">
        <f>IF($A62="","",SUMIFS('Ventilation'!$J$2:$J$501,'Ventilation'!$A$2:$A$501,$A62))</f>
        <v/>
      </c>
      <c r="K62" s="42">
        <f>IF($A62="","",$I62-$J62)</f>
        <v/>
      </c>
      <c r="L62" s="29">
        <f>IF($A62="","",IF($F62="Non","Exclu",IF(ABS($K62)&lt;='Paramètres'!$B$2,"Soldé",IF($J62=0,"Non ventilé","Écart"))))</f>
        <v/>
      </c>
      <c r="M62" s="30" t="n"/>
    </row>
    <row r="63">
      <c r="A63" s="23" t="n"/>
      <c r="B63" s="48" t="n"/>
      <c r="C63" s="23" t="n"/>
      <c r="D63" s="23" t="n"/>
      <c r="E63" s="49" t="n"/>
      <c r="F63" s="28" t="n"/>
      <c r="G63" s="28" t="n"/>
      <c r="H63" s="23" t="n"/>
      <c r="I63" s="45">
        <f>IF($A63="","",IF($F63="Oui",$E63,0))</f>
        <v/>
      </c>
      <c r="J63" s="45">
        <f>IF($A63="","",SUMIFS('Ventilation'!$J$2:$J$501,'Ventilation'!$A$2:$A$501,$A63))</f>
        <v/>
      </c>
      <c r="K63" s="45">
        <f>IF($A63="","",$I63-$J63)</f>
        <v/>
      </c>
      <c r="L63" s="31">
        <f>IF($A63="","",IF($F63="Non","Exclu",IF(ABS($K63)&lt;='Paramètres'!$B$2,"Soldé",IF($J63=0,"Non ventilé","Écart"))))</f>
        <v/>
      </c>
      <c r="M63" s="30" t="n"/>
    </row>
    <row r="64">
      <c r="A64" s="23" t="n"/>
      <c r="B64" s="48" t="n"/>
      <c r="C64" s="23" t="n"/>
      <c r="D64" s="23" t="n"/>
      <c r="E64" s="49" t="n"/>
      <c r="F64" s="28" t="n"/>
      <c r="G64" s="28" t="n"/>
      <c r="H64" s="23" t="n"/>
      <c r="I64" s="42">
        <f>IF($A64="","",IF($F64="Oui",$E64,0))</f>
        <v/>
      </c>
      <c r="J64" s="42">
        <f>IF($A64="","",SUMIFS('Ventilation'!$J$2:$J$501,'Ventilation'!$A$2:$A$501,$A64))</f>
        <v/>
      </c>
      <c r="K64" s="42">
        <f>IF($A64="","",$I64-$J64)</f>
        <v/>
      </c>
      <c r="L64" s="29">
        <f>IF($A64="","",IF($F64="Non","Exclu",IF(ABS($K64)&lt;='Paramètres'!$B$2,"Soldé",IF($J64=0,"Non ventilé","Écart"))))</f>
        <v/>
      </c>
      <c r="M64" s="30" t="n"/>
    </row>
    <row r="65">
      <c r="A65" s="23" t="n"/>
      <c r="B65" s="48" t="n"/>
      <c r="C65" s="23" t="n"/>
      <c r="D65" s="23" t="n"/>
      <c r="E65" s="49" t="n"/>
      <c r="F65" s="28" t="n"/>
      <c r="G65" s="28" t="n"/>
      <c r="H65" s="23" t="n"/>
      <c r="I65" s="45">
        <f>IF($A65="","",IF($F65="Oui",$E65,0))</f>
        <v/>
      </c>
      <c r="J65" s="45">
        <f>IF($A65="","",SUMIFS('Ventilation'!$J$2:$J$501,'Ventilation'!$A$2:$A$501,$A65))</f>
        <v/>
      </c>
      <c r="K65" s="45">
        <f>IF($A65="","",$I65-$J65)</f>
        <v/>
      </c>
      <c r="L65" s="31">
        <f>IF($A65="","",IF($F65="Non","Exclu",IF(ABS($K65)&lt;='Paramètres'!$B$2,"Soldé",IF($J65=0,"Non ventilé","Écart"))))</f>
        <v/>
      </c>
      <c r="M65" s="30" t="n"/>
    </row>
    <row r="66">
      <c r="A66" s="23" t="n"/>
      <c r="B66" s="48" t="n"/>
      <c r="C66" s="23" t="n"/>
      <c r="D66" s="23" t="n"/>
      <c r="E66" s="49" t="n"/>
      <c r="F66" s="28" t="n"/>
      <c r="G66" s="28" t="n"/>
      <c r="H66" s="23" t="n"/>
      <c r="I66" s="42">
        <f>IF($A66="","",IF($F66="Oui",$E66,0))</f>
        <v/>
      </c>
      <c r="J66" s="42">
        <f>IF($A66="","",SUMIFS('Ventilation'!$J$2:$J$501,'Ventilation'!$A$2:$A$501,$A66))</f>
        <v/>
      </c>
      <c r="K66" s="42">
        <f>IF($A66="","",$I66-$J66)</f>
        <v/>
      </c>
      <c r="L66" s="29">
        <f>IF($A66="","",IF($F66="Non","Exclu",IF(ABS($K66)&lt;='Paramètres'!$B$2,"Soldé",IF($J66=0,"Non ventilé","Écart"))))</f>
        <v/>
      </c>
      <c r="M66" s="30" t="n"/>
    </row>
    <row r="67">
      <c r="A67" s="23" t="n"/>
      <c r="B67" s="48" t="n"/>
      <c r="C67" s="23" t="n"/>
      <c r="D67" s="23" t="n"/>
      <c r="E67" s="49" t="n"/>
      <c r="F67" s="28" t="n"/>
      <c r="G67" s="28" t="n"/>
      <c r="H67" s="23" t="n"/>
      <c r="I67" s="45">
        <f>IF($A67="","",IF($F67="Oui",$E67,0))</f>
        <v/>
      </c>
      <c r="J67" s="45">
        <f>IF($A67="","",SUMIFS('Ventilation'!$J$2:$J$501,'Ventilation'!$A$2:$A$501,$A67))</f>
        <v/>
      </c>
      <c r="K67" s="45">
        <f>IF($A67="","",$I67-$J67)</f>
        <v/>
      </c>
      <c r="L67" s="31">
        <f>IF($A67="","",IF($F67="Non","Exclu",IF(ABS($K67)&lt;='Paramètres'!$B$2,"Soldé",IF($J67=0,"Non ventilé","Écart"))))</f>
        <v/>
      </c>
      <c r="M67" s="30" t="n"/>
    </row>
    <row r="68">
      <c r="A68" s="23" t="n"/>
      <c r="B68" s="48" t="n"/>
      <c r="C68" s="23" t="n"/>
      <c r="D68" s="23" t="n"/>
      <c r="E68" s="49" t="n"/>
      <c r="F68" s="28" t="n"/>
      <c r="G68" s="28" t="n"/>
      <c r="H68" s="23" t="n"/>
      <c r="I68" s="42">
        <f>IF($A68="","",IF($F68="Oui",$E68,0))</f>
        <v/>
      </c>
      <c r="J68" s="42">
        <f>IF($A68="","",SUMIFS('Ventilation'!$J$2:$J$501,'Ventilation'!$A$2:$A$501,$A68))</f>
        <v/>
      </c>
      <c r="K68" s="42">
        <f>IF($A68="","",$I68-$J68)</f>
        <v/>
      </c>
      <c r="L68" s="29">
        <f>IF($A68="","",IF($F68="Non","Exclu",IF(ABS($K68)&lt;='Paramètres'!$B$2,"Soldé",IF($J68=0,"Non ventilé","Écart"))))</f>
        <v/>
      </c>
      <c r="M68" s="30" t="n"/>
    </row>
    <row r="69">
      <c r="A69" s="23" t="n"/>
      <c r="B69" s="48" t="n"/>
      <c r="C69" s="23" t="n"/>
      <c r="D69" s="23" t="n"/>
      <c r="E69" s="49" t="n"/>
      <c r="F69" s="28" t="n"/>
      <c r="G69" s="28" t="n"/>
      <c r="H69" s="23" t="n"/>
      <c r="I69" s="45">
        <f>IF($A69="","",IF($F69="Oui",$E69,0))</f>
        <v/>
      </c>
      <c r="J69" s="45">
        <f>IF($A69="","",SUMIFS('Ventilation'!$J$2:$J$501,'Ventilation'!$A$2:$A$501,$A69))</f>
        <v/>
      </c>
      <c r="K69" s="45">
        <f>IF($A69="","",$I69-$J69)</f>
        <v/>
      </c>
      <c r="L69" s="31">
        <f>IF($A69="","",IF($F69="Non","Exclu",IF(ABS($K69)&lt;='Paramètres'!$B$2,"Soldé",IF($J69=0,"Non ventilé","Écart"))))</f>
        <v/>
      </c>
      <c r="M69" s="30" t="n"/>
    </row>
    <row r="70">
      <c r="A70" s="23" t="n"/>
      <c r="B70" s="48" t="n"/>
      <c r="C70" s="23" t="n"/>
      <c r="D70" s="23" t="n"/>
      <c r="E70" s="49" t="n"/>
      <c r="F70" s="28" t="n"/>
      <c r="G70" s="28" t="n"/>
      <c r="H70" s="23" t="n"/>
      <c r="I70" s="42">
        <f>IF($A70="","",IF($F70="Oui",$E70,0))</f>
        <v/>
      </c>
      <c r="J70" s="42">
        <f>IF($A70="","",SUMIFS('Ventilation'!$J$2:$J$501,'Ventilation'!$A$2:$A$501,$A70))</f>
        <v/>
      </c>
      <c r="K70" s="42">
        <f>IF($A70="","",$I70-$J70)</f>
        <v/>
      </c>
      <c r="L70" s="29">
        <f>IF($A70="","",IF($F70="Non","Exclu",IF(ABS($K70)&lt;='Paramètres'!$B$2,"Soldé",IF($J70=0,"Non ventilé","Écart"))))</f>
        <v/>
      </c>
      <c r="M70" s="30" t="n"/>
    </row>
    <row r="71">
      <c r="A71" s="23" t="n"/>
      <c r="B71" s="48" t="n"/>
      <c r="C71" s="23" t="n"/>
      <c r="D71" s="23" t="n"/>
      <c r="E71" s="49" t="n"/>
      <c r="F71" s="28" t="n"/>
      <c r="G71" s="28" t="n"/>
      <c r="H71" s="23" t="n"/>
      <c r="I71" s="45">
        <f>IF($A71="","",IF($F71="Oui",$E71,0))</f>
        <v/>
      </c>
      <c r="J71" s="45">
        <f>IF($A71="","",SUMIFS('Ventilation'!$J$2:$J$501,'Ventilation'!$A$2:$A$501,$A71))</f>
        <v/>
      </c>
      <c r="K71" s="45">
        <f>IF($A71="","",$I71-$J71)</f>
        <v/>
      </c>
      <c r="L71" s="31">
        <f>IF($A71="","",IF($F71="Non","Exclu",IF(ABS($K71)&lt;='Paramètres'!$B$2,"Soldé",IF($J71=0,"Non ventilé","Écart"))))</f>
        <v/>
      </c>
      <c r="M71" s="30" t="n"/>
    </row>
    <row r="72">
      <c r="A72" s="23" t="n"/>
      <c r="B72" s="48" t="n"/>
      <c r="C72" s="23" t="n"/>
      <c r="D72" s="23" t="n"/>
      <c r="E72" s="49" t="n"/>
      <c r="F72" s="28" t="n"/>
      <c r="G72" s="28" t="n"/>
      <c r="H72" s="23" t="n"/>
      <c r="I72" s="42">
        <f>IF($A72="","",IF($F72="Oui",$E72,0))</f>
        <v/>
      </c>
      <c r="J72" s="42">
        <f>IF($A72="","",SUMIFS('Ventilation'!$J$2:$J$501,'Ventilation'!$A$2:$A$501,$A72))</f>
        <v/>
      </c>
      <c r="K72" s="42">
        <f>IF($A72="","",$I72-$J72)</f>
        <v/>
      </c>
      <c r="L72" s="29">
        <f>IF($A72="","",IF($F72="Non","Exclu",IF(ABS($K72)&lt;='Paramètres'!$B$2,"Soldé",IF($J72=0,"Non ventilé","Écart"))))</f>
        <v/>
      </c>
      <c r="M72" s="30" t="n"/>
    </row>
    <row r="73">
      <c r="A73" s="23" t="n"/>
      <c r="B73" s="48" t="n"/>
      <c r="C73" s="23" t="n"/>
      <c r="D73" s="23" t="n"/>
      <c r="E73" s="49" t="n"/>
      <c r="F73" s="28" t="n"/>
      <c r="G73" s="28" t="n"/>
      <c r="H73" s="23" t="n"/>
      <c r="I73" s="45">
        <f>IF($A73="","",IF($F73="Oui",$E73,0))</f>
        <v/>
      </c>
      <c r="J73" s="45">
        <f>IF($A73="","",SUMIFS('Ventilation'!$J$2:$J$501,'Ventilation'!$A$2:$A$501,$A73))</f>
        <v/>
      </c>
      <c r="K73" s="45">
        <f>IF($A73="","",$I73-$J73)</f>
        <v/>
      </c>
      <c r="L73" s="31">
        <f>IF($A73="","",IF($F73="Non","Exclu",IF(ABS($K73)&lt;='Paramètres'!$B$2,"Soldé",IF($J73=0,"Non ventilé","Écart"))))</f>
        <v/>
      </c>
      <c r="M73" s="30" t="n"/>
    </row>
    <row r="74">
      <c r="A74" s="23" t="n"/>
      <c r="B74" s="48" t="n"/>
      <c r="C74" s="23" t="n"/>
      <c r="D74" s="23" t="n"/>
      <c r="E74" s="49" t="n"/>
      <c r="F74" s="28" t="n"/>
      <c r="G74" s="28" t="n"/>
      <c r="H74" s="23" t="n"/>
      <c r="I74" s="42">
        <f>IF($A74="","",IF($F74="Oui",$E74,0))</f>
        <v/>
      </c>
      <c r="J74" s="42">
        <f>IF($A74="","",SUMIFS('Ventilation'!$J$2:$J$501,'Ventilation'!$A$2:$A$501,$A74))</f>
        <v/>
      </c>
      <c r="K74" s="42">
        <f>IF($A74="","",$I74-$J74)</f>
        <v/>
      </c>
      <c r="L74" s="29">
        <f>IF($A74="","",IF($F74="Non","Exclu",IF(ABS($K74)&lt;='Paramètres'!$B$2,"Soldé",IF($J74=0,"Non ventilé","Écart"))))</f>
        <v/>
      </c>
      <c r="M74" s="30" t="n"/>
    </row>
    <row r="75">
      <c r="A75" s="23" t="n"/>
      <c r="B75" s="48" t="n"/>
      <c r="C75" s="23" t="n"/>
      <c r="D75" s="23" t="n"/>
      <c r="E75" s="49" t="n"/>
      <c r="F75" s="28" t="n"/>
      <c r="G75" s="28" t="n"/>
      <c r="H75" s="23" t="n"/>
      <c r="I75" s="45">
        <f>IF($A75="","",IF($F75="Oui",$E75,0))</f>
        <v/>
      </c>
      <c r="J75" s="45">
        <f>IF($A75="","",SUMIFS('Ventilation'!$J$2:$J$501,'Ventilation'!$A$2:$A$501,$A75))</f>
        <v/>
      </c>
      <c r="K75" s="45">
        <f>IF($A75="","",$I75-$J75)</f>
        <v/>
      </c>
      <c r="L75" s="31">
        <f>IF($A75="","",IF($F75="Non","Exclu",IF(ABS($K75)&lt;='Paramètres'!$B$2,"Soldé",IF($J75=0,"Non ventilé","Écart"))))</f>
        <v/>
      </c>
      <c r="M75" s="30" t="n"/>
    </row>
    <row r="76">
      <c r="A76" s="23" t="n"/>
      <c r="B76" s="48" t="n"/>
      <c r="C76" s="23" t="n"/>
      <c r="D76" s="23" t="n"/>
      <c r="E76" s="49" t="n"/>
      <c r="F76" s="28" t="n"/>
      <c r="G76" s="28" t="n"/>
      <c r="H76" s="23" t="n"/>
      <c r="I76" s="42">
        <f>IF($A76="","",IF($F76="Oui",$E76,0))</f>
        <v/>
      </c>
      <c r="J76" s="42">
        <f>IF($A76="","",SUMIFS('Ventilation'!$J$2:$J$501,'Ventilation'!$A$2:$A$501,$A76))</f>
        <v/>
      </c>
      <c r="K76" s="42">
        <f>IF($A76="","",$I76-$J76)</f>
        <v/>
      </c>
      <c r="L76" s="29">
        <f>IF($A76="","",IF($F76="Non","Exclu",IF(ABS($K76)&lt;='Paramètres'!$B$2,"Soldé",IF($J76=0,"Non ventilé","Écart"))))</f>
        <v/>
      </c>
      <c r="M76" s="30" t="n"/>
    </row>
    <row r="77">
      <c r="A77" s="23" t="n"/>
      <c r="B77" s="48" t="n"/>
      <c r="C77" s="23" t="n"/>
      <c r="D77" s="23" t="n"/>
      <c r="E77" s="49" t="n"/>
      <c r="F77" s="28" t="n"/>
      <c r="G77" s="28" t="n"/>
      <c r="H77" s="23" t="n"/>
      <c r="I77" s="45">
        <f>IF($A77="","",IF($F77="Oui",$E77,0))</f>
        <v/>
      </c>
      <c r="J77" s="45">
        <f>IF($A77="","",SUMIFS('Ventilation'!$J$2:$J$501,'Ventilation'!$A$2:$A$501,$A77))</f>
        <v/>
      </c>
      <c r="K77" s="45">
        <f>IF($A77="","",$I77-$J77)</f>
        <v/>
      </c>
      <c r="L77" s="31">
        <f>IF($A77="","",IF($F77="Non","Exclu",IF(ABS($K77)&lt;='Paramètres'!$B$2,"Soldé",IF($J77=0,"Non ventilé","Écart"))))</f>
        <v/>
      </c>
      <c r="M77" s="30" t="n"/>
    </row>
    <row r="78">
      <c r="A78" s="23" t="n"/>
      <c r="B78" s="48" t="n"/>
      <c r="C78" s="23" t="n"/>
      <c r="D78" s="23" t="n"/>
      <c r="E78" s="49" t="n"/>
      <c r="F78" s="28" t="n"/>
      <c r="G78" s="28" t="n"/>
      <c r="H78" s="23" t="n"/>
      <c r="I78" s="42">
        <f>IF($A78="","",IF($F78="Oui",$E78,0))</f>
        <v/>
      </c>
      <c r="J78" s="42">
        <f>IF($A78="","",SUMIFS('Ventilation'!$J$2:$J$501,'Ventilation'!$A$2:$A$501,$A78))</f>
        <v/>
      </c>
      <c r="K78" s="42">
        <f>IF($A78="","",$I78-$J78)</f>
        <v/>
      </c>
      <c r="L78" s="29">
        <f>IF($A78="","",IF($F78="Non","Exclu",IF(ABS($K78)&lt;='Paramètres'!$B$2,"Soldé",IF($J78=0,"Non ventilé","Écart"))))</f>
        <v/>
      </c>
      <c r="M78" s="30" t="n"/>
    </row>
    <row r="79">
      <c r="A79" s="23" t="n"/>
      <c r="B79" s="48" t="n"/>
      <c r="C79" s="23" t="n"/>
      <c r="D79" s="23" t="n"/>
      <c r="E79" s="49" t="n"/>
      <c r="F79" s="28" t="n"/>
      <c r="G79" s="28" t="n"/>
      <c r="H79" s="23" t="n"/>
      <c r="I79" s="45">
        <f>IF($A79="","",IF($F79="Oui",$E79,0))</f>
        <v/>
      </c>
      <c r="J79" s="45">
        <f>IF($A79="","",SUMIFS('Ventilation'!$J$2:$J$501,'Ventilation'!$A$2:$A$501,$A79))</f>
        <v/>
      </c>
      <c r="K79" s="45">
        <f>IF($A79="","",$I79-$J79)</f>
        <v/>
      </c>
      <c r="L79" s="31">
        <f>IF($A79="","",IF($F79="Non","Exclu",IF(ABS($K79)&lt;='Paramètres'!$B$2,"Soldé",IF($J79=0,"Non ventilé","Écart"))))</f>
        <v/>
      </c>
      <c r="M79" s="30" t="n"/>
    </row>
    <row r="80">
      <c r="A80" s="23" t="n"/>
      <c r="B80" s="48" t="n"/>
      <c r="C80" s="23" t="n"/>
      <c r="D80" s="23" t="n"/>
      <c r="E80" s="49" t="n"/>
      <c r="F80" s="28" t="n"/>
      <c r="G80" s="28" t="n"/>
      <c r="H80" s="23" t="n"/>
      <c r="I80" s="42">
        <f>IF($A80="","",IF($F80="Oui",$E80,0))</f>
        <v/>
      </c>
      <c r="J80" s="42">
        <f>IF($A80="","",SUMIFS('Ventilation'!$J$2:$J$501,'Ventilation'!$A$2:$A$501,$A80))</f>
        <v/>
      </c>
      <c r="K80" s="42">
        <f>IF($A80="","",$I80-$J80)</f>
        <v/>
      </c>
      <c r="L80" s="29">
        <f>IF($A80="","",IF($F80="Non","Exclu",IF(ABS($K80)&lt;='Paramètres'!$B$2,"Soldé",IF($J80=0,"Non ventilé","Écart"))))</f>
        <v/>
      </c>
      <c r="M80" s="30" t="n"/>
    </row>
    <row r="81">
      <c r="A81" s="23" t="n"/>
      <c r="B81" s="48" t="n"/>
      <c r="C81" s="23" t="n"/>
      <c r="D81" s="23" t="n"/>
      <c r="E81" s="49" t="n"/>
      <c r="F81" s="28" t="n"/>
      <c r="G81" s="28" t="n"/>
      <c r="H81" s="23" t="n"/>
      <c r="I81" s="45">
        <f>IF($A81="","",IF($F81="Oui",$E81,0))</f>
        <v/>
      </c>
      <c r="J81" s="45">
        <f>IF($A81="","",SUMIFS('Ventilation'!$J$2:$J$501,'Ventilation'!$A$2:$A$501,$A81))</f>
        <v/>
      </c>
      <c r="K81" s="45">
        <f>IF($A81="","",$I81-$J81)</f>
        <v/>
      </c>
      <c r="L81" s="31">
        <f>IF($A81="","",IF($F81="Non","Exclu",IF(ABS($K81)&lt;='Paramètres'!$B$2,"Soldé",IF($J81=0,"Non ventilé","Écart"))))</f>
        <v/>
      </c>
      <c r="M81" s="30" t="n"/>
    </row>
    <row r="82">
      <c r="A82" s="23" t="n"/>
      <c r="B82" s="48" t="n"/>
      <c r="C82" s="23" t="n"/>
      <c r="D82" s="23" t="n"/>
      <c r="E82" s="49" t="n"/>
      <c r="F82" s="28" t="n"/>
      <c r="G82" s="28" t="n"/>
      <c r="H82" s="23" t="n"/>
      <c r="I82" s="42">
        <f>IF($A82="","",IF($F82="Oui",$E82,0))</f>
        <v/>
      </c>
      <c r="J82" s="42">
        <f>IF($A82="","",SUMIFS('Ventilation'!$J$2:$J$501,'Ventilation'!$A$2:$A$501,$A82))</f>
        <v/>
      </c>
      <c r="K82" s="42">
        <f>IF($A82="","",$I82-$J82)</f>
        <v/>
      </c>
      <c r="L82" s="29">
        <f>IF($A82="","",IF($F82="Non","Exclu",IF(ABS($K82)&lt;='Paramètres'!$B$2,"Soldé",IF($J82=0,"Non ventilé","Écart"))))</f>
        <v/>
      </c>
      <c r="M82" s="30" t="n"/>
    </row>
    <row r="83">
      <c r="A83" s="23" t="n"/>
      <c r="B83" s="48" t="n"/>
      <c r="C83" s="23" t="n"/>
      <c r="D83" s="23" t="n"/>
      <c r="E83" s="49" t="n"/>
      <c r="F83" s="28" t="n"/>
      <c r="G83" s="28" t="n"/>
      <c r="H83" s="23" t="n"/>
      <c r="I83" s="45">
        <f>IF($A83="","",IF($F83="Oui",$E83,0))</f>
        <v/>
      </c>
      <c r="J83" s="45">
        <f>IF($A83="","",SUMIFS('Ventilation'!$J$2:$J$501,'Ventilation'!$A$2:$A$501,$A83))</f>
        <v/>
      </c>
      <c r="K83" s="45">
        <f>IF($A83="","",$I83-$J83)</f>
        <v/>
      </c>
      <c r="L83" s="31">
        <f>IF($A83="","",IF($F83="Non","Exclu",IF(ABS($K83)&lt;='Paramètres'!$B$2,"Soldé",IF($J83=0,"Non ventilé","Écart"))))</f>
        <v/>
      </c>
      <c r="M83" s="30" t="n"/>
    </row>
    <row r="84">
      <c r="A84" s="23" t="n"/>
      <c r="B84" s="48" t="n"/>
      <c r="C84" s="23" t="n"/>
      <c r="D84" s="23" t="n"/>
      <c r="E84" s="49" t="n"/>
      <c r="F84" s="28" t="n"/>
      <c r="G84" s="28" t="n"/>
      <c r="H84" s="23" t="n"/>
      <c r="I84" s="42">
        <f>IF($A84="","",IF($F84="Oui",$E84,0))</f>
        <v/>
      </c>
      <c r="J84" s="42">
        <f>IF($A84="","",SUMIFS('Ventilation'!$J$2:$J$501,'Ventilation'!$A$2:$A$501,$A84))</f>
        <v/>
      </c>
      <c r="K84" s="42">
        <f>IF($A84="","",$I84-$J84)</f>
        <v/>
      </c>
      <c r="L84" s="29">
        <f>IF($A84="","",IF($F84="Non","Exclu",IF(ABS($K84)&lt;='Paramètres'!$B$2,"Soldé",IF($J84=0,"Non ventilé","Écart"))))</f>
        <v/>
      </c>
      <c r="M84" s="30" t="n"/>
    </row>
    <row r="85">
      <c r="A85" s="23" t="n"/>
      <c r="B85" s="48" t="n"/>
      <c r="C85" s="23" t="n"/>
      <c r="D85" s="23" t="n"/>
      <c r="E85" s="49" t="n"/>
      <c r="F85" s="28" t="n"/>
      <c r="G85" s="28" t="n"/>
      <c r="H85" s="23" t="n"/>
      <c r="I85" s="45">
        <f>IF($A85="","",IF($F85="Oui",$E85,0))</f>
        <v/>
      </c>
      <c r="J85" s="45">
        <f>IF($A85="","",SUMIFS('Ventilation'!$J$2:$J$501,'Ventilation'!$A$2:$A$501,$A85))</f>
        <v/>
      </c>
      <c r="K85" s="45">
        <f>IF($A85="","",$I85-$J85)</f>
        <v/>
      </c>
      <c r="L85" s="31">
        <f>IF($A85="","",IF($F85="Non","Exclu",IF(ABS($K85)&lt;='Paramètres'!$B$2,"Soldé",IF($J85=0,"Non ventilé","Écart"))))</f>
        <v/>
      </c>
      <c r="M85" s="30" t="n"/>
    </row>
    <row r="86">
      <c r="A86" s="23" t="n"/>
      <c r="B86" s="48" t="n"/>
      <c r="C86" s="23" t="n"/>
      <c r="D86" s="23" t="n"/>
      <c r="E86" s="49" t="n"/>
      <c r="F86" s="28" t="n"/>
      <c r="G86" s="28" t="n"/>
      <c r="H86" s="23" t="n"/>
      <c r="I86" s="42">
        <f>IF($A86="","",IF($F86="Oui",$E86,0))</f>
        <v/>
      </c>
      <c r="J86" s="42">
        <f>IF($A86="","",SUMIFS('Ventilation'!$J$2:$J$501,'Ventilation'!$A$2:$A$501,$A86))</f>
        <v/>
      </c>
      <c r="K86" s="42">
        <f>IF($A86="","",$I86-$J86)</f>
        <v/>
      </c>
      <c r="L86" s="29">
        <f>IF($A86="","",IF($F86="Non","Exclu",IF(ABS($K86)&lt;='Paramètres'!$B$2,"Soldé",IF($J86=0,"Non ventilé","Écart"))))</f>
        <v/>
      </c>
      <c r="M86" s="30" t="n"/>
    </row>
    <row r="87">
      <c r="A87" s="23" t="n"/>
      <c r="B87" s="48" t="n"/>
      <c r="C87" s="23" t="n"/>
      <c r="D87" s="23" t="n"/>
      <c r="E87" s="49" t="n"/>
      <c r="F87" s="28" t="n"/>
      <c r="G87" s="28" t="n"/>
      <c r="H87" s="23" t="n"/>
      <c r="I87" s="45">
        <f>IF($A87="","",IF($F87="Oui",$E87,0))</f>
        <v/>
      </c>
      <c r="J87" s="45">
        <f>IF($A87="","",SUMIFS('Ventilation'!$J$2:$J$501,'Ventilation'!$A$2:$A$501,$A87))</f>
        <v/>
      </c>
      <c r="K87" s="45">
        <f>IF($A87="","",$I87-$J87)</f>
        <v/>
      </c>
      <c r="L87" s="31">
        <f>IF($A87="","",IF($F87="Non","Exclu",IF(ABS($K87)&lt;='Paramètres'!$B$2,"Soldé",IF($J87=0,"Non ventilé","Écart"))))</f>
        <v/>
      </c>
      <c r="M87" s="30" t="n"/>
    </row>
    <row r="88">
      <c r="A88" s="23" t="n"/>
      <c r="B88" s="48" t="n"/>
      <c r="C88" s="23" t="n"/>
      <c r="D88" s="23" t="n"/>
      <c r="E88" s="49" t="n"/>
      <c r="F88" s="28" t="n"/>
      <c r="G88" s="28" t="n"/>
      <c r="H88" s="23" t="n"/>
      <c r="I88" s="42">
        <f>IF($A88="","",IF($F88="Oui",$E88,0))</f>
        <v/>
      </c>
      <c r="J88" s="42">
        <f>IF($A88="","",SUMIFS('Ventilation'!$J$2:$J$501,'Ventilation'!$A$2:$A$501,$A88))</f>
        <v/>
      </c>
      <c r="K88" s="42">
        <f>IF($A88="","",$I88-$J88)</f>
        <v/>
      </c>
      <c r="L88" s="29">
        <f>IF($A88="","",IF($F88="Non","Exclu",IF(ABS($K88)&lt;='Paramètres'!$B$2,"Soldé",IF($J88=0,"Non ventilé","Écart"))))</f>
        <v/>
      </c>
      <c r="M88" s="30" t="n"/>
    </row>
    <row r="89">
      <c r="A89" s="23" t="n"/>
      <c r="B89" s="48" t="n"/>
      <c r="C89" s="23" t="n"/>
      <c r="D89" s="23" t="n"/>
      <c r="E89" s="49" t="n"/>
      <c r="F89" s="28" t="n"/>
      <c r="G89" s="28" t="n"/>
      <c r="H89" s="23" t="n"/>
      <c r="I89" s="45">
        <f>IF($A89="","",IF($F89="Oui",$E89,0))</f>
        <v/>
      </c>
      <c r="J89" s="45">
        <f>IF($A89="","",SUMIFS('Ventilation'!$J$2:$J$501,'Ventilation'!$A$2:$A$501,$A89))</f>
        <v/>
      </c>
      <c r="K89" s="45">
        <f>IF($A89="","",$I89-$J89)</f>
        <v/>
      </c>
      <c r="L89" s="31">
        <f>IF($A89="","",IF($F89="Non","Exclu",IF(ABS($K89)&lt;='Paramètres'!$B$2,"Soldé",IF($J89=0,"Non ventilé","Écart"))))</f>
        <v/>
      </c>
      <c r="M89" s="30" t="n"/>
    </row>
    <row r="90">
      <c r="A90" s="23" t="n"/>
      <c r="B90" s="48" t="n"/>
      <c r="C90" s="23" t="n"/>
      <c r="D90" s="23" t="n"/>
      <c r="E90" s="49" t="n"/>
      <c r="F90" s="28" t="n"/>
      <c r="G90" s="28" t="n"/>
      <c r="H90" s="23" t="n"/>
      <c r="I90" s="42">
        <f>IF($A90="","",IF($F90="Oui",$E90,0))</f>
        <v/>
      </c>
      <c r="J90" s="42">
        <f>IF($A90="","",SUMIFS('Ventilation'!$J$2:$J$501,'Ventilation'!$A$2:$A$501,$A90))</f>
        <v/>
      </c>
      <c r="K90" s="42">
        <f>IF($A90="","",$I90-$J90)</f>
        <v/>
      </c>
      <c r="L90" s="29">
        <f>IF($A90="","",IF($F90="Non","Exclu",IF(ABS($K90)&lt;='Paramètres'!$B$2,"Soldé",IF($J90=0,"Non ventilé","Écart"))))</f>
        <v/>
      </c>
      <c r="M90" s="30" t="n"/>
    </row>
    <row r="91">
      <c r="A91" s="23" t="n"/>
      <c r="B91" s="48" t="n"/>
      <c r="C91" s="23" t="n"/>
      <c r="D91" s="23" t="n"/>
      <c r="E91" s="49" t="n"/>
      <c r="F91" s="28" t="n"/>
      <c r="G91" s="28" t="n"/>
      <c r="H91" s="23" t="n"/>
      <c r="I91" s="45">
        <f>IF($A91="","",IF($F91="Oui",$E91,0))</f>
        <v/>
      </c>
      <c r="J91" s="45">
        <f>IF($A91="","",SUMIFS('Ventilation'!$J$2:$J$501,'Ventilation'!$A$2:$A$501,$A91))</f>
        <v/>
      </c>
      <c r="K91" s="45">
        <f>IF($A91="","",$I91-$J91)</f>
        <v/>
      </c>
      <c r="L91" s="31">
        <f>IF($A91="","",IF($F91="Non","Exclu",IF(ABS($K91)&lt;='Paramètres'!$B$2,"Soldé",IF($J91=0,"Non ventilé","Écart"))))</f>
        <v/>
      </c>
      <c r="M91" s="30" t="n"/>
    </row>
    <row r="92">
      <c r="A92" s="23" t="n"/>
      <c r="B92" s="48" t="n"/>
      <c r="C92" s="23" t="n"/>
      <c r="D92" s="23" t="n"/>
      <c r="E92" s="49" t="n"/>
      <c r="F92" s="28" t="n"/>
      <c r="G92" s="28" t="n"/>
      <c r="H92" s="23" t="n"/>
      <c r="I92" s="42">
        <f>IF($A92="","",IF($F92="Oui",$E92,0))</f>
        <v/>
      </c>
      <c r="J92" s="42">
        <f>IF($A92="","",SUMIFS('Ventilation'!$J$2:$J$501,'Ventilation'!$A$2:$A$501,$A92))</f>
        <v/>
      </c>
      <c r="K92" s="42">
        <f>IF($A92="","",$I92-$J92)</f>
        <v/>
      </c>
      <c r="L92" s="29">
        <f>IF($A92="","",IF($F92="Non","Exclu",IF(ABS($K92)&lt;='Paramètres'!$B$2,"Soldé",IF($J92=0,"Non ventilé","Écart"))))</f>
        <v/>
      </c>
      <c r="M92" s="30" t="n"/>
    </row>
    <row r="93">
      <c r="A93" s="23" t="n"/>
      <c r="B93" s="48" t="n"/>
      <c r="C93" s="23" t="n"/>
      <c r="D93" s="23" t="n"/>
      <c r="E93" s="49" t="n"/>
      <c r="F93" s="28" t="n"/>
      <c r="G93" s="28" t="n"/>
      <c r="H93" s="23" t="n"/>
      <c r="I93" s="45">
        <f>IF($A93="","",IF($F93="Oui",$E93,0))</f>
        <v/>
      </c>
      <c r="J93" s="45">
        <f>IF($A93="","",SUMIFS('Ventilation'!$J$2:$J$501,'Ventilation'!$A$2:$A$501,$A93))</f>
        <v/>
      </c>
      <c r="K93" s="45">
        <f>IF($A93="","",$I93-$J93)</f>
        <v/>
      </c>
      <c r="L93" s="31">
        <f>IF($A93="","",IF($F93="Non","Exclu",IF(ABS($K93)&lt;='Paramètres'!$B$2,"Soldé",IF($J93=0,"Non ventilé","Écart"))))</f>
        <v/>
      </c>
      <c r="M93" s="30" t="n"/>
    </row>
    <row r="94">
      <c r="A94" s="23" t="n"/>
      <c r="B94" s="48" t="n"/>
      <c r="C94" s="23" t="n"/>
      <c r="D94" s="23" t="n"/>
      <c r="E94" s="49" t="n"/>
      <c r="F94" s="28" t="n"/>
      <c r="G94" s="28" t="n"/>
      <c r="H94" s="23" t="n"/>
      <c r="I94" s="42">
        <f>IF($A94="","",IF($F94="Oui",$E94,0))</f>
        <v/>
      </c>
      <c r="J94" s="42">
        <f>IF($A94="","",SUMIFS('Ventilation'!$J$2:$J$501,'Ventilation'!$A$2:$A$501,$A94))</f>
        <v/>
      </c>
      <c r="K94" s="42">
        <f>IF($A94="","",$I94-$J94)</f>
        <v/>
      </c>
      <c r="L94" s="29">
        <f>IF($A94="","",IF($F94="Non","Exclu",IF(ABS($K94)&lt;='Paramètres'!$B$2,"Soldé",IF($J94=0,"Non ventilé","Écart"))))</f>
        <v/>
      </c>
      <c r="M94" s="30" t="n"/>
    </row>
    <row r="95">
      <c r="A95" s="23" t="n"/>
      <c r="B95" s="48" t="n"/>
      <c r="C95" s="23" t="n"/>
      <c r="D95" s="23" t="n"/>
      <c r="E95" s="49" t="n"/>
      <c r="F95" s="28" t="n"/>
      <c r="G95" s="28" t="n"/>
      <c r="H95" s="23" t="n"/>
      <c r="I95" s="45">
        <f>IF($A95="","",IF($F95="Oui",$E95,0))</f>
        <v/>
      </c>
      <c r="J95" s="45">
        <f>IF($A95="","",SUMIFS('Ventilation'!$J$2:$J$501,'Ventilation'!$A$2:$A$501,$A95))</f>
        <v/>
      </c>
      <c r="K95" s="45">
        <f>IF($A95="","",$I95-$J95)</f>
        <v/>
      </c>
      <c r="L95" s="31">
        <f>IF($A95="","",IF($F95="Non","Exclu",IF(ABS($K95)&lt;='Paramètres'!$B$2,"Soldé",IF($J95=0,"Non ventilé","Écart"))))</f>
        <v/>
      </c>
      <c r="M95" s="30" t="n"/>
    </row>
    <row r="96">
      <c r="A96" s="23" t="n"/>
      <c r="B96" s="48" t="n"/>
      <c r="C96" s="23" t="n"/>
      <c r="D96" s="23" t="n"/>
      <c r="E96" s="49" t="n"/>
      <c r="F96" s="28" t="n"/>
      <c r="G96" s="28" t="n"/>
      <c r="H96" s="23" t="n"/>
      <c r="I96" s="42">
        <f>IF($A96="","",IF($F96="Oui",$E96,0))</f>
        <v/>
      </c>
      <c r="J96" s="42">
        <f>IF($A96="","",SUMIFS('Ventilation'!$J$2:$J$501,'Ventilation'!$A$2:$A$501,$A96))</f>
        <v/>
      </c>
      <c r="K96" s="42">
        <f>IF($A96="","",$I96-$J96)</f>
        <v/>
      </c>
      <c r="L96" s="29">
        <f>IF($A96="","",IF($F96="Non","Exclu",IF(ABS($K96)&lt;='Paramètres'!$B$2,"Soldé",IF($J96=0,"Non ventilé","Écart"))))</f>
        <v/>
      </c>
      <c r="M96" s="30" t="n"/>
    </row>
    <row r="97">
      <c r="A97" s="23" t="n"/>
      <c r="B97" s="48" t="n"/>
      <c r="C97" s="23" t="n"/>
      <c r="D97" s="23" t="n"/>
      <c r="E97" s="49" t="n"/>
      <c r="F97" s="28" t="n"/>
      <c r="G97" s="28" t="n"/>
      <c r="H97" s="23" t="n"/>
      <c r="I97" s="45">
        <f>IF($A97="","",IF($F97="Oui",$E97,0))</f>
        <v/>
      </c>
      <c r="J97" s="45">
        <f>IF($A97="","",SUMIFS('Ventilation'!$J$2:$J$501,'Ventilation'!$A$2:$A$501,$A97))</f>
        <v/>
      </c>
      <c r="K97" s="45">
        <f>IF($A97="","",$I97-$J97)</f>
        <v/>
      </c>
      <c r="L97" s="31">
        <f>IF($A97="","",IF($F97="Non","Exclu",IF(ABS($K97)&lt;='Paramètres'!$B$2,"Soldé",IF($J97=0,"Non ventilé","Écart"))))</f>
        <v/>
      </c>
      <c r="M97" s="30" t="n"/>
    </row>
    <row r="98">
      <c r="A98" s="23" t="n"/>
      <c r="B98" s="48" t="n"/>
      <c r="C98" s="23" t="n"/>
      <c r="D98" s="23" t="n"/>
      <c r="E98" s="49" t="n"/>
      <c r="F98" s="28" t="n"/>
      <c r="G98" s="28" t="n"/>
      <c r="H98" s="23" t="n"/>
      <c r="I98" s="42">
        <f>IF($A98="","",IF($F98="Oui",$E98,0))</f>
        <v/>
      </c>
      <c r="J98" s="42">
        <f>IF($A98="","",SUMIFS('Ventilation'!$J$2:$J$501,'Ventilation'!$A$2:$A$501,$A98))</f>
        <v/>
      </c>
      <c r="K98" s="42">
        <f>IF($A98="","",$I98-$J98)</f>
        <v/>
      </c>
      <c r="L98" s="29">
        <f>IF($A98="","",IF($F98="Non","Exclu",IF(ABS($K98)&lt;='Paramètres'!$B$2,"Soldé",IF($J98=0,"Non ventilé","Écart"))))</f>
        <v/>
      </c>
      <c r="M98" s="30" t="n"/>
    </row>
    <row r="99">
      <c r="A99" s="23" t="n"/>
      <c r="B99" s="48" t="n"/>
      <c r="C99" s="23" t="n"/>
      <c r="D99" s="23" t="n"/>
      <c r="E99" s="49" t="n"/>
      <c r="F99" s="28" t="n"/>
      <c r="G99" s="28" t="n"/>
      <c r="H99" s="23" t="n"/>
      <c r="I99" s="45">
        <f>IF($A99="","",IF($F99="Oui",$E99,0))</f>
        <v/>
      </c>
      <c r="J99" s="45">
        <f>IF($A99="","",SUMIFS('Ventilation'!$J$2:$J$501,'Ventilation'!$A$2:$A$501,$A99))</f>
        <v/>
      </c>
      <c r="K99" s="45">
        <f>IF($A99="","",$I99-$J99)</f>
        <v/>
      </c>
      <c r="L99" s="31">
        <f>IF($A99="","",IF($F99="Non","Exclu",IF(ABS($K99)&lt;='Paramètres'!$B$2,"Soldé",IF($J99=0,"Non ventilé","Écart"))))</f>
        <v/>
      </c>
      <c r="M99" s="30" t="n"/>
    </row>
    <row r="100">
      <c r="A100" s="23" t="n"/>
      <c r="B100" s="48" t="n"/>
      <c r="C100" s="23" t="n"/>
      <c r="D100" s="23" t="n"/>
      <c r="E100" s="49" t="n"/>
      <c r="F100" s="28" t="n"/>
      <c r="G100" s="28" t="n"/>
      <c r="H100" s="23" t="n"/>
      <c r="I100" s="42">
        <f>IF($A100="","",IF($F100="Oui",$E100,0))</f>
        <v/>
      </c>
      <c r="J100" s="42">
        <f>IF($A100="","",SUMIFS('Ventilation'!$J$2:$J$501,'Ventilation'!$A$2:$A$501,$A100))</f>
        <v/>
      </c>
      <c r="K100" s="42">
        <f>IF($A100="","",$I100-$J100)</f>
        <v/>
      </c>
      <c r="L100" s="29">
        <f>IF($A100="","",IF($F100="Non","Exclu",IF(ABS($K100)&lt;='Paramètres'!$B$2,"Soldé",IF($J100=0,"Non ventilé","Écart"))))</f>
        <v/>
      </c>
      <c r="M100" s="30" t="n"/>
    </row>
    <row r="101">
      <c r="A101" s="23" t="n"/>
      <c r="B101" s="48" t="n"/>
      <c r="C101" s="23" t="n"/>
      <c r="D101" s="23" t="n"/>
      <c r="E101" s="49" t="n"/>
      <c r="F101" s="28" t="n"/>
      <c r="G101" s="28" t="n"/>
      <c r="H101" s="23" t="n"/>
      <c r="I101" s="45">
        <f>IF($A101="","",IF($F101="Oui",$E101,0))</f>
        <v/>
      </c>
      <c r="J101" s="45">
        <f>IF($A101="","",SUMIFS('Ventilation'!$J$2:$J$501,'Ventilation'!$A$2:$A$501,$A101))</f>
        <v/>
      </c>
      <c r="K101" s="45">
        <f>IF($A101="","",$I101-$J101)</f>
        <v/>
      </c>
      <c r="L101" s="31">
        <f>IF($A101="","",IF($F101="Non","Exclu",IF(ABS($K101)&lt;='Paramètres'!$B$2,"Soldé",IF($J101=0,"Non ventilé","Écart"))))</f>
        <v/>
      </c>
      <c r="M101" s="30" t="n"/>
    </row>
    <row r="102">
      <c r="A102" s="23" t="n"/>
      <c r="B102" s="48" t="n"/>
      <c r="C102" s="23" t="n"/>
      <c r="D102" s="23" t="n"/>
      <c r="E102" s="49" t="n"/>
      <c r="F102" s="28" t="n"/>
      <c r="G102" s="28" t="n"/>
      <c r="H102" s="23" t="n"/>
      <c r="I102" s="42">
        <f>IF($A102="","",IF($F102="Oui",$E102,0))</f>
        <v/>
      </c>
      <c r="J102" s="42">
        <f>IF($A102="","",SUMIFS('Ventilation'!$J$2:$J$501,'Ventilation'!$A$2:$A$501,$A102))</f>
        <v/>
      </c>
      <c r="K102" s="42">
        <f>IF($A102="","",$I102-$J102)</f>
        <v/>
      </c>
      <c r="L102" s="29">
        <f>IF($A102="","",IF($F102="Non","Exclu",IF(ABS($K102)&lt;='Paramètres'!$B$2,"Soldé",IF($J102=0,"Non ventilé","Écart"))))</f>
        <v/>
      </c>
      <c r="M102" s="30" t="n"/>
    </row>
    <row r="103">
      <c r="A103" s="23" t="n"/>
      <c r="B103" s="48" t="n"/>
      <c r="C103" s="23" t="n"/>
      <c r="D103" s="23" t="n"/>
      <c r="E103" s="49" t="n"/>
      <c r="F103" s="28" t="n"/>
      <c r="G103" s="28" t="n"/>
      <c r="H103" s="23" t="n"/>
      <c r="I103" s="45">
        <f>IF($A103="","",IF($F103="Oui",$E103,0))</f>
        <v/>
      </c>
      <c r="J103" s="45">
        <f>IF($A103="","",SUMIFS('Ventilation'!$J$2:$J$501,'Ventilation'!$A$2:$A$501,$A103))</f>
        <v/>
      </c>
      <c r="K103" s="45">
        <f>IF($A103="","",$I103-$J103)</f>
        <v/>
      </c>
      <c r="L103" s="31">
        <f>IF($A103="","",IF($F103="Non","Exclu",IF(ABS($K103)&lt;='Paramètres'!$B$2,"Soldé",IF($J103=0,"Non ventilé","Écart"))))</f>
        <v/>
      </c>
      <c r="M103" s="30" t="n"/>
    </row>
    <row r="104">
      <c r="A104" s="23" t="n"/>
      <c r="B104" s="48" t="n"/>
      <c r="C104" s="23" t="n"/>
      <c r="D104" s="23" t="n"/>
      <c r="E104" s="49" t="n"/>
      <c r="F104" s="28" t="n"/>
      <c r="G104" s="28" t="n"/>
      <c r="H104" s="23" t="n"/>
      <c r="I104" s="42">
        <f>IF($A104="","",IF($F104="Oui",$E104,0))</f>
        <v/>
      </c>
      <c r="J104" s="42">
        <f>IF($A104="","",SUMIFS('Ventilation'!$J$2:$J$501,'Ventilation'!$A$2:$A$501,$A104))</f>
        <v/>
      </c>
      <c r="K104" s="42">
        <f>IF($A104="","",$I104-$J104)</f>
        <v/>
      </c>
      <c r="L104" s="29">
        <f>IF($A104="","",IF($F104="Non","Exclu",IF(ABS($K104)&lt;='Paramètres'!$B$2,"Soldé",IF($J104=0,"Non ventilé","Écart"))))</f>
        <v/>
      </c>
      <c r="M104" s="30" t="n"/>
    </row>
    <row r="105">
      <c r="A105" s="23" t="n"/>
      <c r="B105" s="48" t="n"/>
      <c r="C105" s="23" t="n"/>
      <c r="D105" s="23" t="n"/>
      <c r="E105" s="49" t="n"/>
      <c r="F105" s="28" t="n"/>
      <c r="G105" s="28" t="n"/>
      <c r="H105" s="23" t="n"/>
      <c r="I105" s="45">
        <f>IF($A105="","",IF($F105="Oui",$E105,0))</f>
        <v/>
      </c>
      <c r="J105" s="45">
        <f>IF($A105="","",SUMIFS('Ventilation'!$J$2:$J$501,'Ventilation'!$A$2:$A$501,$A105))</f>
        <v/>
      </c>
      <c r="K105" s="45">
        <f>IF($A105="","",$I105-$J105)</f>
        <v/>
      </c>
      <c r="L105" s="31">
        <f>IF($A105="","",IF($F105="Non","Exclu",IF(ABS($K105)&lt;='Paramètres'!$B$2,"Soldé",IF($J105=0,"Non ventilé","Écart"))))</f>
        <v/>
      </c>
      <c r="M105" s="30" t="n"/>
    </row>
    <row r="106">
      <c r="A106" s="23" t="n"/>
      <c r="B106" s="48" t="n"/>
      <c r="C106" s="23" t="n"/>
      <c r="D106" s="23" t="n"/>
      <c r="E106" s="49" t="n"/>
      <c r="F106" s="28" t="n"/>
      <c r="G106" s="28" t="n"/>
      <c r="H106" s="23" t="n"/>
      <c r="I106" s="42">
        <f>IF($A106="","",IF($F106="Oui",$E106,0))</f>
        <v/>
      </c>
      <c r="J106" s="42">
        <f>IF($A106="","",SUMIFS('Ventilation'!$J$2:$J$501,'Ventilation'!$A$2:$A$501,$A106))</f>
        <v/>
      </c>
      <c r="K106" s="42">
        <f>IF($A106="","",$I106-$J106)</f>
        <v/>
      </c>
      <c r="L106" s="29">
        <f>IF($A106="","",IF($F106="Non","Exclu",IF(ABS($K106)&lt;='Paramètres'!$B$2,"Soldé",IF($J106=0,"Non ventilé","Écart"))))</f>
        <v/>
      </c>
      <c r="M106" s="30" t="n"/>
    </row>
    <row r="107">
      <c r="A107" s="23" t="n"/>
      <c r="B107" s="48" t="n"/>
      <c r="C107" s="23" t="n"/>
      <c r="D107" s="23" t="n"/>
      <c r="E107" s="49" t="n"/>
      <c r="F107" s="28" t="n"/>
      <c r="G107" s="28" t="n"/>
      <c r="H107" s="23" t="n"/>
      <c r="I107" s="45">
        <f>IF($A107="","",IF($F107="Oui",$E107,0))</f>
        <v/>
      </c>
      <c r="J107" s="45">
        <f>IF($A107="","",SUMIFS('Ventilation'!$J$2:$J$501,'Ventilation'!$A$2:$A$501,$A107))</f>
        <v/>
      </c>
      <c r="K107" s="45">
        <f>IF($A107="","",$I107-$J107)</f>
        <v/>
      </c>
      <c r="L107" s="31">
        <f>IF($A107="","",IF($F107="Non","Exclu",IF(ABS($K107)&lt;='Paramètres'!$B$2,"Soldé",IF($J107=0,"Non ventilé","Écart"))))</f>
        <v/>
      </c>
      <c r="M107" s="30" t="n"/>
    </row>
    <row r="108">
      <c r="A108" s="23" t="n"/>
      <c r="B108" s="48" t="n"/>
      <c r="C108" s="23" t="n"/>
      <c r="D108" s="23" t="n"/>
      <c r="E108" s="49" t="n"/>
      <c r="F108" s="28" t="n"/>
      <c r="G108" s="28" t="n"/>
      <c r="H108" s="23" t="n"/>
      <c r="I108" s="42">
        <f>IF($A108="","",IF($F108="Oui",$E108,0))</f>
        <v/>
      </c>
      <c r="J108" s="42">
        <f>IF($A108="","",SUMIFS('Ventilation'!$J$2:$J$501,'Ventilation'!$A$2:$A$501,$A108))</f>
        <v/>
      </c>
      <c r="K108" s="42">
        <f>IF($A108="","",$I108-$J108)</f>
        <v/>
      </c>
      <c r="L108" s="29">
        <f>IF($A108="","",IF($F108="Non","Exclu",IF(ABS($K108)&lt;='Paramètres'!$B$2,"Soldé",IF($J108=0,"Non ventilé","Écart"))))</f>
        <v/>
      </c>
      <c r="M108" s="30" t="n"/>
    </row>
    <row r="109">
      <c r="A109" s="23" t="n"/>
      <c r="B109" s="48" t="n"/>
      <c r="C109" s="23" t="n"/>
      <c r="D109" s="23" t="n"/>
      <c r="E109" s="49" t="n"/>
      <c r="F109" s="28" t="n"/>
      <c r="G109" s="28" t="n"/>
      <c r="H109" s="23" t="n"/>
      <c r="I109" s="45">
        <f>IF($A109="","",IF($F109="Oui",$E109,0))</f>
        <v/>
      </c>
      <c r="J109" s="45">
        <f>IF($A109="","",SUMIFS('Ventilation'!$J$2:$J$501,'Ventilation'!$A$2:$A$501,$A109))</f>
        <v/>
      </c>
      <c r="K109" s="45">
        <f>IF($A109="","",$I109-$J109)</f>
        <v/>
      </c>
      <c r="L109" s="31">
        <f>IF($A109="","",IF($F109="Non","Exclu",IF(ABS($K109)&lt;='Paramètres'!$B$2,"Soldé",IF($J109=0,"Non ventilé","Écart"))))</f>
        <v/>
      </c>
      <c r="M109" s="30" t="n"/>
    </row>
    <row r="110">
      <c r="A110" s="23" t="n"/>
      <c r="B110" s="48" t="n"/>
      <c r="C110" s="23" t="n"/>
      <c r="D110" s="23" t="n"/>
      <c r="E110" s="49" t="n"/>
      <c r="F110" s="28" t="n"/>
      <c r="G110" s="28" t="n"/>
      <c r="H110" s="23" t="n"/>
      <c r="I110" s="42">
        <f>IF($A110="","",IF($F110="Oui",$E110,0))</f>
        <v/>
      </c>
      <c r="J110" s="42">
        <f>IF($A110="","",SUMIFS('Ventilation'!$J$2:$J$501,'Ventilation'!$A$2:$A$501,$A110))</f>
        <v/>
      </c>
      <c r="K110" s="42">
        <f>IF($A110="","",$I110-$J110)</f>
        <v/>
      </c>
      <c r="L110" s="29">
        <f>IF($A110="","",IF($F110="Non","Exclu",IF(ABS($K110)&lt;='Paramètres'!$B$2,"Soldé",IF($J110=0,"Non ventilé","Écart"))))</f>
        <v/>
      </c>
      <c r="M110" s="30" t="n"/>
    </row>
    <row r="111">
      <c r="A111" s="23" t="n"/>
      <c r="B111" s="48" t="n"/>
      <c r="C111" s="23" t="n"/>
      <c r="D111" s="23" t="n"/>
      <c r="E111" s="49" t="n"/>
      <c r="F111" s="28" t="n"/>
      <c r="G111" s="28" t="n"/>
      <c r="H111" s="23" t="n"/>
      <c r="I111" s="45">
        <f>IF($A111="","",IF($F111="Oui",$E111,0))</f>
        <v/>
      </c>
      <c r="J111" s="45">
        <f>IF($A111="","",SUMIFS('Ventilation'!$J$2:$J$501,'Ventilation'!$A$2:$A$501,$A111))</f>
        <v/>
      </c>
      <c r="K111" s="45">
        <f>IF($A111="","",$I111-$J111)</f>
        <v/>
      </c>
      <c r="L111" s="31">
        <f>IF($A111="","",IF($F111="Non","Exclu",IF(ABS($K111)&lt;='Paramètres'!$B$2,"Soldé",IF($J111=0,"Non ventilé","Écart"))))</f>
        <v/>
      </c>
      <c r="M111" s="30" t="n"/>
    </row>
    <row r="112">
      <c r="A112" s="23" t="n"/>
      <c r="B112" s="48" t="n"/>
      <c r="C112" s="23" t="n"/>
      <c r="D112" s="23" t="n"/>
      <c r="E112" s="49" t="n"/>
      <c r="F112" s="28" t="n"/>
      <c r="G112" s="28" t="n"/>
      <c r="H112" s="23" t="n"/>
      <c r="I112" s="42">
        <f>IF($A112="","",IF($F112="Oui",$E112,0))</f>
        <v/>
      </c>
      <c r="J112" s="42">
        <f>IF($A112="","",SUMIFS('Ventilation'!$J$2:$J$501,'Ventilation'!$A$2:$A$501,$A112))</f>
        <v/>
      </c>
      <c r="K112" s="42">
        <f>IF($A112="","",$I112-$J112)</f>
        <v/>
      </c>
      <c r="L112" s="29">
        <f>IF($A112="","",IF($F112="Non","Exclu",IF(ABS($K112)&lt;='Paramètres'!$B$2,"Soldé",IF($J112=0,"Non ventilé","Écart"))))</f>
        <v/>
      </c>
      <c r="M112" s="30" t="n"/>
    </row>
    <row r="113">
      <c r="A113" s="23" t="n"/>
      <c r="B113" s="48" t="n"/>
      <c r="C113" s="23" t="n"/>
      <c r="D113" s="23" t="n"/>
      <c r="E113" s="49" t="n"/>
      <c r="F113" s="28" t="n"/>
      <c r="G113" s="28" t="n"/>
      <c r="H113" s="23" t="n"/>
      <c r="I113" s="45">
        <f>IF($A113="","",IF($F113="Oui",$E113,0))</f>
        <v/>
      </c>
      <c r="J113" s="45">
        <f>IF($A113="","",SUMIFS('Ventilation'!$J$2:$J$501,'Ventilation'!$A$2:$A$501,$A113))</f>
        <v/>
      </c>
      <c r="K113" s="45">
        <f>IF($A113="","",$I113-$J113)</f>
        <v/>
      </c>
      <c r="L113" s="31">
        <f>IF($A113="","",IF($F113="Non","Exclu",IF(ABS($K113)&lt;='Paramètres'!$B$2,"Soldé",IF($J113=0,"Non ventilé","Écart"))))</f>
        <v/>
      </c>
      <c r="M113" s="30" t="n"/>
    </row>
    <row r="114">
      <c r="A114" s="23" t="n"/>
      <c r="B114" s="48" t="n"/>
      <c r="C114" s="23" t="n"/>
      <c r="D114" s="23" t="n"/>
      <c r="E114" s="49" t="n"/>
      <c r="F114" s="28" t="n"/>
      <c r="G114" s="28" t="n"/>
      <c r="H114" s="23" t="n"/>
      <c r="I114" s="42">
        <f>IF($A114="","",IF($F114="Oui",$E114,0))</f>
        <v/>
      </c>
      <c r="J114" s="42">
        <f>IF($A114="","",SUMIFS('Ventilation'!$J$2:$J$501,'Ventilation'!$A$2:$A$501,$A114))</f>
        <v/>
      </c>
      <c r="K114" s="42">
        <f>IF($A114="","",$I114-$J114)</f>
        <v/>
      </c>
      <c r="L114" s="29">
        <f>IF($A114="","",IF($F114="Non","Exclu",IF(ABS($K114)&lt;='Paramètres'!$B$2,"Soldé",IF($J114=0,"Non ventilé","Écart"))))</f>
        <v/>
      </c>
      <c r="M114" s="30" t="n"/>
    </row>
    <row r="115">
      <c r="A115" s="23" t="n"/>
      <c r="B115" s="48" t="n"/>
      <c r="C115" s="23" t="n"/>
      <c r="D115" s="23" t="n"/>
      <c r="E115" s="49" t="n"/>
      <c r="F115" s="28" t="n"/>
      <c r="G115" s="28" t="n"/>
      <c r="H115" s="23" t="n"/>
      <c r="I115" s="45">
        <f>IF($A115="","",IF($F115="Oui",$E115,0))</f>
        <v/>
      </c>
      <c r="J115" s="45">
        <f>IF($A115="","",SUMIFS('Ventilation'!$J$2:$J$501,'Ventilation'!$A$2:$A$501,$A115))</f>
        <v/>
      </c>
      <c r="K115" s="45">
        <f>IF($A115="","",$I115-$J115)</f>
        <v/>
      </c>
      <c r="L115" s="31">
        <f>IF($A115="","",IF($F115="Non","Exclu",IF(ABS($K115)&lt;='Paramètres'!$B$2,"Soldé",IF($J115=0,"Non ventilé","Écart"))))</f>
        <v/>
      </c>
      <c r="M115" s="30" t="n"/>
    </row>
    <row r="116">
      <c r="A116" s="23" t="n"/>
      <c r="B116" s="48" t="n"/>
      <c r="C116" s="23" t="n"/>
      <c r="D116" s="23" t="n"/>
      <c r="E116" s="49" t="n"/>
      <c r="F116" s="28" t="n"/>
      <c r="G116" s="28" t="n"/>
      <c r="H116" s="23" t="n"/>
      <c r="I116" s="42">
        <f>IF($A116="","",IF($F116="Oui",$E116,0))</f>
        <v/>
      </c>
      <c r="J116" s="42">
        <f>IF($A116="","",SUMIFS('Ventilation'!$J$2:$J$501,'Ventilation'!$A$2:$A$501,$A116))</f>
        <v/>
      </c>
      <c r="K116" s="42">
        <f>IF($A116="","",$I116-$J116)</f>
        <v/>
      </c>
      <c r="L116" s="29">
        <f>IF($A116="","",IF($F116="Non","Exclu",IF(ABS($K116)&lt;='Paramètres'!$B$2,"Soldé",IF($J116=0,"Non ventilé","Écart"))))</f>
        <v/>
      </c>
      <c r="M116" s="30" t="n"/>
    </row>
    <row r="117">
      <c r="A117" s="23" t="n"/>
      <c r="B117" s="48" t="n"/>
      <c r="C117" s="23" t="n"/>
      <c r="D117" s="23" t="n"/>
      <c r="E117" s="49" t="n"/>
      <c r="F117" s="28" t="n"/>
      <c r="G117" s="28" t="n"/>
      <c r="H117" s="23" t="n"/>
      <c r="I117" s="45">
        <f>IF($A117="","",IF($F117="Oui",$E117,0))</f>
        <v/>
      </c>
      <c r="J117" s="45">
        <f>IF($A117="","",SUMIFS('Ventilation'!$J$2:$J$501,'Ventilation'!$A$2:$A$501,$A117))</f>
        <v/>
      </c>
      <c r="K117" s="45">
        <f>IF($A117="","",$I117-$J117)</f>
        <v/>
      </c>
      <c r="L117" s="31">
        <f>IF($A117="","",IF($F117="Non","Exclu",IF(ABS($K117)&lt;='Paramètres'!$B$2,"Soldé",IF($J117=0,"Non ventilé","Écart"))))</f>
        <v/>
      </c>
      <c r="M117" s="30" t="n"/>
    </row>
    <row r="118">
      <c r="A118" s="23" t="n"/>
      <c r="B118" s="48" t="n"/>
      <c r="C118" s="23" t="n"/>
      <c r="D118" s="23" t="n"/>
      <c r="E118" s="49" t="n"/>
      <c r="F118" s="28" t="n"/>
      <c r="G118" s="28" t="n"/>
      <c r="H118" s="23" t="n"/>
      <c r="I118" s="42">
        <f>IF($A118="","",IF($F118="Oui",$E118,0))</f>
        <v/>
      </c>
      <c r="J118" s="42">
        <f>IF($A118="","",SUMIFS('Ventilation'!$J$2:$J$501,'Ventilation'!$A$2:$A$501,$A118))</f>
        <v/>
      </c>
      <c r="K118" s="42">
        <f>IF($A118="","",$I118-$J118)</f>
        <v/>
      </c>
      <c r="L118" s="29">
        <f>IF($A118="","",IF($F118="Non","Exclu",IF(ABS($K118)&lt;='Paramètres'!$B$2,"Soldé",IF($J118=0,"Non ventilé","Écart"))))</f>
        <v/>
      </c>
      <c r="M118" s="30" t="n"/>
    </row>
    <row r="119">
      <c r="A119" s="23" t="n"/>
      <c r="B119" s="48" t="n"/>
      <c r="C119" s="23" t="n"/>
      <c r="D119" s="23" t="n"/>
      <c r="E119" s="49" t="n"/>
      <c r="F119" s="28" t="n"/>
      <c r="G119" s="28" t="n"/>
      <c r="H119" s="23" t="n"/>
      <c r="I119" s="45">
        <f>IF($A119="","",IF($F119="Oui",$E119,0))</f>
        <v/>
      </c>
      <c r="J119" s="45">
        <f>IF($A119="","",SUMIFS('Ventilation'!$J$2:$J$501,'Ventilation'!$A$2:$A$501,$A119))</f>
        <v/>
      </c>
      <c r="K119" s="45">
        <f>IF($A119="","",$I119-$J119)</f>
        <v/>
      </c>
      <c r="L119" s="31">
        <f>IF($A119="","",IF($F119="Non","Exclu",IF(ABS($K119)&lt;='Paramètres'!$B$2,"Soldé",IF($J119=0,"Non ventilé","Écart"))))</f>
        <v/>
      </c>
      <c r="M119" s="30" t="n"/>
    </row>
    <row r="120">
      <c r="A120" s="23" t="n"/>
      <c r="B120" s="48" t="n"/>
      <c r="C120" s="23" t="n"/>
      <c r="D120" s="23" t="n"/>
      <c r="E120" s="49" t="n"/>
      <c r="F120" s="28" t="n"/>
      <c r="G120" s="28" t="n"/>
      <c r="H120" s="23" t="n"/>
      <c r="I120" s="42">
        <f>IF($A120="","",IF($F120="Oui",$E120,0))</f>
        <v/>
      </c>
      <c r="J120" s="42">
        <f>IF($A120="","",SUMIFS('Ventilation'!$J$2:$J$501,'Ventilation'!$A$2:$A$501,$A120))</f>
        <v/>
      </c>
      <c r="K120" s="42">
        <f>IF($A120="","",$I120-$J120)</f>
        <v/>
      </c>
      <c r="L120" s="29">
        <f>IF($A120="","",IF($F120="Non","Exclu",IF(ABS($K120)&lt;='Paramètres'!$B$2,"Soldé",IF($J120=0,"Non ventilé","Écart"))))</f>
        <v/>
      </c>
      <c r="M120" s="30" t="n"/>
    </row>
    <row r="121">
      <c r="A121" s="23" t="n"/>
      <c r="B121" s="48" t="n"/>
      <c r="C121" s="23" t="n"/>
      <c r="D121" s="23" t="n"/>
      <c r="E121" s="49" t="n"/>
      <c r="F121" s="28" t="n"/>
      <c r="G121" s="28" t="n"/>
      <c r="H121" s="23" t="n"/>
      <c r="I121" s="45">
        <f>IF($A121="","",IF($F121="Oui",$E121,0))</f>
        <v/>
      </c>
      <c r="J121" s="45">
        <f>IF($A121="","",SUMIFS('Ventilation'!$J$2:$J$501,'Ventilation'!$A$2:$A$501,$A121))</f>
        <v/>
      </c>
      <c r="K121" s="45">
        <f>IF($A121="","",$I121-$J121)</f>
        <v/>
      </c>
      <c r="L121" s="31">
        <f>IF($A121="","",IF($F121="Non","Exclu",IF(ABS($K121)&lt;='Paramètres'!$B$2,"Soldé",IF($J121=0,"Non ventilé","Écart"))))</f>
        <v/>
      </c>
      <c r="M121" s="30" t="n"/>
    </row>
    <row r="122">
      <c r="A122" s="23" t="n"/>
      <c r="B122" s="48" t="n"/>
      <c r="C122" s="23" t="n"/>
      <c r="D122" s="23" t="n"/>
      <c r="E122" s="49" t="n"/>
      <c r="F122" s="28" t="n"/>
      <c r="G122" s="28" t="n"/>
      <c r="H122" s="23" t="n"/>
      <c r="I122" s="42">
        <f>IF($A122="","",IF($F122="Oui",$E122,0))</f>
        <v/>
      </c>
      <c r="J122" s="42">
        <f>IF($A122="","",SUMIFS('Ventilation'!$J$2:$J$501,'Ventilation'!$A$2:$A$501,$A122))</f>
        <v/>
      </c>
      <c r="K122" s="42">
        <f>IF($A122="","",$I122-$J122)</f>
        <v/>
      </c>
      <c r="L122" s="29">
        <f>IF($A122="","",IF($F122="Non","Exclu",IF(ABS($K122)&lt;='Paramètres'!$B$2,"Soldé",IF($J122=0,"Non ventilé","Écart"))))</f>
        <v/>
      </c>
      <c r="M122" s="30" t="n"/>
    </row>
    <row r="123">
      <c r="A123" s="23" t="n"/>
      <c r="B123" s="48" t="n"/>
      <c r="C123" s="23" t="n"/>
      <c r="D123" s="23" t="n"/>
      <c r="E123" s="49" t="n"/>
      <c r="F123" s="28" t="n"/>
      <c r="G123" s="28" t="n"/>
      <c r="H123" s="23" t="n"/>
      <c r="I123" s="45">
        <f>IF($A123="","",IF($F123="Oui",$E123,0))</f>
        <v/>
      </c>
      <c r="J123" s="45">
        <f>IF($A123="","",SUMIFS('Ventilation'!$J$2:$J$501,'Ventilation'!$A$2:$A$501,$A123))</f>
        <v/>
      </c>
      <c r="K123" s="45">
        <f>IF($A123="","",$I123-$J123)</f>
        <v/>
      </c>
      <c r="L123" s="31">
        <f>IF($A123="","",IF($F123="Non","Exclu",IF(ABS($K123)&lt;='Paramètres'!$B$2,"Soldé",IF($J123=0,"Non ventilé","Écart"))))</f>
        <v/>
      </c>
      <c r="M123" s="30" t="n"/>
    </row>
    <row r="124">
      <c r="A124" s="23" t="n"/>
      <c r="B124" s="48" t="n"/>
      <c r="C124" s="23" t="n"/>
      <c r="D124" s="23" t="n"/>
      <c r="E124" s="49" t="n"/>
      <c r="F124" s="28" t="n"/>
      <c r="G124" s="28" t="n"/>
      <c r="H124" s="23" t="n"/>
      <c r="I124" s="42">
        <f>IF($A124="","",IF($F124="Oui",$E124,0))</f>
        <v/>
      </c>
      <c r="J124" s="42">
        <f>IF($A124="","",SUMIFS('Ventilation'!$J$2:$J$501,'Ventilation'!$A$2:$A$501,$A124))</f>
        <v/>
      </c>
      <c r="K124" s="42">
        <f>IF($A124="","",$I124-$J124)</f>
        <v/>
      </c>
      <c r="L124" s="29">
        <f>IF($A124="","",IF($F124="Non","Exclu",IF(ABS($K124)&lt;='Paramètres'!$B$2,"Soldé",IF($J124=0,"Non ventilé","Écart"))))</f>
        <v/>
      </c>
      <c r="M124" s="30" t="n"/>
    </row>
    <row r="125">
      <c r="A125" s="23" t="n"/>
      <c r="B125" s="48" t="n"/>
      <c r="C125" s="23" t="n"/>
      <c r="D125" s="23" t="n"/>
      <c r="E125" s="49" t="n"/>
      <c r="F125" s="28" t="n"/>
      <c r="G125" s="28" t="n"/>
      <c r="H125" s="23" t="n"/>
      <c r="I125" s="45">
        <f>IF($A125="","",IF($F125="Oui",$E125,0))</f>
        <v/>
      </c>
      <c r="J125" s="45">
        <f>IF($A125="","",SUMIFS('Ventilation'!$J$2:$J$501,'Ventilation'!$A$2:$A$501,$A125))</f>
        <v/>
      </c>
      <c r="K125" s="45">
        <f>IF($A125="","",$I125-$J125)</f>
        <v/>
      </c>
      <c r="L125" s="31">
        <f>IF($A125="","",IF($F125="Non","Exclu",IF(ABS($K125)&lt;='Paramètres'!$B$2,"Soldé",IF($J125=0,"Non ventilé","Écart"))))</f>
        <v/>
      </c>
      <c r="M125" s="30" t="n"/>
    </row>
    <row r="126">
      <c r="A126" s="23" t="n"/>
      <c r="B126" s="48" t="n"/>
      <c r="C126" s="23" t="n"/>
      <c r="D126" s="23" t="n"/>
      <c r="E126" s="49" t="n"/>
      <c r="F126" s="28" t="n"/>
      <c r="G126" s="28" t="n"/>
      <c r="H126" s="23" t="n"/>
      <c r="I126" s="42">
        <f>IF($A126="","",IF($F126="Oui",$E126,0))</f>
        <v/>
      </c>
      <c r="J126" s="42">
        <f>IF($A126="","",SUMIFS('Ventilation'!$J$2:$J$501,'Ventilation'!$A$2:$A$501,$A126))</f>
        <v/>
      </c>
      <c r="K126" s="42">
        <f>IF($A126="","",$I126-$J126)</f>
        <v/>
      </c>
      <c r="L126" s="29">
        <f>IF($A126="","",IF($F126="Non","Exclu",IF(ABS($K126)&lt;='Paramètres'!$B$2,"Soldé",IF($J126=0,"Non ventilé","Écart"))))</f>
        <v/>
      </c>
      <c r="M126" s="30" t="n"/>
    </row>
    <row r="127">
      <c r="A127" s="23" t="n"/>
      <c r="B127" s="48" t="n"/>
      <c r="C127" s="23" t="n"/>
      <c r="D127" s="23" t="n"/>
      <c r="E127" s="49" t="n"/>
      <c r="F127" s="28" t="n"/>
      <c r="G127" s="28" t="n"/>
      <c r="H127" s="23" t="n"/>
      <c r="I127" s="45">
        <f>IF($A127="","",IF($F127="Oui",$E127,0))</f>
        <v/>
      </c>
      <c r="J127" s="45">
        <f>IF($A127="","",SUMIFS('Ventilation'!$J$2:$J$501,'Ventilation'!$A$2:$A$501,$A127))</f>
        <v/>
      </c>
      <c r="K127" s="45">
        <f>IF($A127="","",$I127-$J127)</f>
        <v/>
      </c>
      <c r="L127" s="31">
        <f>IF($A127="","",IF($F127="Non","Exclu",IF(ABS($K127)&lt;='Paramètres'!$B$2,"Soldé",IF($J127=0,"Non ventilé","Écart"))))</f>
        <v/>
      </c>
      <c r="M127" s="30" t="n"/>
    </row>
    <row r="128">
      <c r="A128" s="23" t="n"/>
      <c r="B128" s="48" t="n"/>
      <c r="C128" s="23" t="n"/>
      <c r="D128" s="23" t="n"/>
      <c r="E128" s="49" t="n"/>
      <c r="F128" s="28" t="n"/>
      <c r="G128" s="28" t="n"/>
      <c r="H128" s="23" t="n"/>
      <c r="I128" s="42">
        <f>IF($A128="","",IF($F128="Oui",$E128,0))</f>
        <v/>
      </c>
      <c r="J128" s="42">
        <f>IF($A128="","",SUMIFS('Ventilation'!$J$2:$J$501,'Ventilation'!$A$2:$A$501,$A128))</f>
        <v/>
      </c>
      <c r="K128" s="42">
        <f>IF($A128="","",$I128-$J128)</f>
        <v/>
      </c>
      <c r="L128" s="29">
        <f>IF($A128="","",IF($F128="Non","Exclu",IF(ABS($K128)&lt;='Paramètres'!$B$2,"Soldé",IF($J128=0,"Non ventilé","Écart"))))</f>
        <v/>
      </c>
      <c r="M128" s="30" t="n"/>
    </row>
    <row r="129">
      <c r="A129" s="23" t="n"/>
      <c r="B129" s="48" t="n"/>
      <c r="C129" s="23" t="n"/>
      <c r="D129" s="23" t="n"/>
      <c r="E129" s="49" t="n"/>
      <c r="F129" s="28" t="n"/>
      <c r="G129" s="28" t="n"/>
      <c r="H129" s="23" t="n"/>
      <c r="I129" s="45">
        <f>IF($A129="","",IF($F129="Oui",$E129,0))</f>
        <v/>
      </c>
      <c r="J129" s="45">
        <f>IF($A129="","",SUMIFS('Ventilation'!$J$2:$J$501,'Ventilation'!$A$2:$A$501,$A129))</f>
        <v/>
      </c>
      <c r="K129" s="45">
        <f>IF($A129="","",$I129-$J129)</f>
        <v/>
      </c>
      <c r="L129" s="31">
        <f>IF($A129="","",IF($F129="Non","Exclu",IF(ABS($K129)&lt;='Paramètres'!$B$2,"Soldé",IF($J129=0,"Non ventilé","Écart"))))</f>
        <v/>
      </c>
      <c r="M129" s="30" t="n"/>
    </row>
    <row r="130">
      <c r="A130" s="23" t="n"/>
      <c r="B130" s="48" t="n"/>
      <c r="C130" s="23" t="n"/>
      <c r="D130" s="23" t="n"/>
      <c r="E130" s="49" t="n"/>
      <c r="F130" s="28" t="n"/>
      <c r="G130" s="28" t="n"/>
      <c r="H130" s="23" t="n"/>
      <c r="I130" s="42">
        <f>IF($A130="","",IF($F130="Oui",$E130,0))</f>
        <v/>
      </c>
      <c r="J130" s="42">
        <f>IF($A130="","",SUMIFS('Ventilation'!$J$2:$J$501,'Ventilation'!$A$2:$A$501,$A130))</f>
        <v/>
      </c>
      <c r="K130" s="42">
        <f>IF($A130="","",$I130-$J130)</f>
        <v/>
      </c>
      <c r="L130" s="29">
        <f>IF($A130="","",IF($F130="Non","Exclu",IF(ABS($K130)&lt;='Paramètres'!$B$2,"Soldé",IF($J130=0,"Non ventilé","Écart"))))</f>
        <v/>
      </c>
      <c r="M130" s="30" t="n"/>
    </row>
    <row r="131">
      <c r="A131" s="23" t="n"/>
      <c r="B131" s="48" t="n"/>
      <c r="C131" s="23" t="n"/>
      <c r="D131" s="23" t="n"/>
      <c r="E131" s="49" t="n"/>
      <c r="F131" s="28" t="n"/>
      <c r="G131" s="28" t="n"/>
      <c r="H131" s="23" t="n"/>
      <c r="I131" s="45">
        <f>IF($A131="","",IF($F131="Oui",$E131,0))</f>
        <v/>
      </c>
      <c r="J131" s="45">
        <f>IF($A131="","",SUMIFS('Ventilation'!$J$2:$J$501,'Ventilation'!$A$2:$A$501,$A131))</f>
        <v/>
      </c>
      <c r="K131" s="45">
        <f>IF($A131="","",$I131-$J131)</f>
        <v/>
      </c>
      <c r="L131" s="31">
        <f>IF($A131="","",IF($F131="Non","Exclu",IF(ABS($K131)&lt;='Paramètres'!$B$2,"Soldé",IF($J131=0,"Non ventilé","Écart"))))</f>
        <v/>
      </c>
      <c r="M131" s="30" t="n"/>
    </row>
    <row r="132">
      <c r="A132" s="23" t="n"/>
      <c r="B132" s="48" t="n"/>
      <c r="C132" s="23" t="n"/>
      <c r="D132" s="23" t="n"/>
      <c r="E132" s="49" t="n"/>
      <c r="F132" s="28" t="n"/>
      <c r="G132" s="28" t="n"/>
      <c r="H132" s="23" t="n"/>
      <c r="I132" s="42">
        <f>IF($A132="","",IF($F132="Oui",$E132,0))</f>
        <v/>
      </c>
      <c r="J132" s="42">
        <f>IF($A132="","",SUMIFS('Ventilation'!$J$2:$J$501,'Ventilation'!$A$2:$A$501,$A132))</f>
        <v/>
      </c>
      <c r="K132" s="42">
        <f>IF($A132="","",$I132-$J132)</f>
        <v/>
      </c>
      <c r="L132" s="29">
        <f>IF($A132="","",IF($F132="Non","Exclu",IF(ABS($K132)&lt;='Paramètres'!$B$2,"Soldé",IF($J132=0,"Non ventilé","Écart"))))</f>
        <v/>
      </c>
      <c r="M132" s="30" t="n"/>
    </row>
    <row r="133">
      <c r="A133" s="23" t="n"/>
      <c r="B133" s="48" t="n"/>
      <c r="C133" s="23" t="n"/>
      <c r="D133" s="23" t="n"/>
      <c r="E133" s="49" t="n"/>
      <c r="F133" s="28" t="n"/>
      <c r="G133" s="28" t="n"/>
      <c r="H133" s="23" t="n"/>
      <c r="I133" s="45">
        <f>IF($A133="","",IF($F133="Oui",$E133,0))</f>
        <v/>
      </c>
      <c r="J133" s="45">
        <f>IF($A133="","",SUMIFS('Ventilation'!$J$2:$J$501,'Ventilation'!$A$2:$A$501,$A133))</f>
        <v/>
      </c>
      <c r="K133" s="45">
        <f>IF($A133="","",$I133-$J133)</f>
        <v/>
      </c>
      <c r="L133" s="31">
        <f>IF($A133="","",IF($F133="Non","Exclu",IF(ABS($K133)&lt;='Paramètres'!$B$2,"Soldé",IF($J133=0,"Non ventilé","Écart"))))</f>
        <v/>
      </c>
      <c r="M133" s="30" t="n"/>
    </row>
    <row r="134">
      <c r="A134" s="23" t="n"/>
      <c r="B134" s="48" t="n"/>
      <c r="C134" s="23" t="n"/>
      <c r="D134" s="23" t="n"/>
      <c r="E134" s="49" t="n"/>
      <c r="F134" s="28" t="n"/>
      <c r="G134" s="28" t="n"/>
      <c r="H134" s="23" t="n"/>
      <c r="I134" s="42">
        <f>IF($A134="","",IF($F134="Oui",$E134,0))</f>
        <v/>
      </c>
      <c r="J134" s="42">
        <f>IF($A134="","",SUMIFS('Ventilation'!$J$2:$J$501,'Ventilation'!$A$2:$A$501,$A134))</f>
        <v/>
      </c>
      <c r="K134" s="42">
        <f>IF($A134="","",$I134-$J134)</f>
        <v/>
      </c>
      <c r="L134" s="29">
        <f>IF($A134="","",IF($F134="Non","Exclu",IF(ABS($K134)&lt;='Paramètres'!$B$2,"Soldé",IF($J134=0,"Non ventilé","Écart"))))</f>
        <v/>
      </c>
      <c r="M134" s="30" t="n"/>
    </row>
    <row r="135">
      <c r="A135" s="23" t="n"/>
      <c r="B135" s="48" t="n"/>
      <c r="C135" s="23" t="n"/>
      <c r="D135" s="23" t="n"/>
      <c r="E135" s="49" t="n"/>
      <c r="F135" s="28" t="n"/>
      <c r="G135" s="28" t="n"/>
      <c r="H135" s="23" t="n"/>
      <c r="I135" s="45">
        <f>IF($A135="","",IF($F135="Oui",$E135,0))</f>
        <v/>
      </c>
      <c r="J135" s="45">
        <f>IF($A135="","",SUMIFS('Ventilation'!$J$2:$J$501,'Ventilation'!$A$2:$A$501,$A135))</f>
        <v/>
      </c>
      <c r="K135" s="45">
        <f>IF($A135="","",$I135-$J135)</f>
        <v/>
      </c>
      <c r="L135" s="31">
        <f>IF($A135="","",IF($F135="Non","Exclu",IF(ABS($K135)&lt;='Paramètres'!$B$2,"Soldé",IF($J135=0,"Non ventilé","Écart"))))</f>
        <v/>
      </c>
      <c r="M135" s="30" t="n"/>
    </row>
    <row r="136">
      <c r="A136" s="23" t="n"/>
      <c r="B136" s="48" t="n"/>
      <c r="C136" s="23" t="n"/>
      <c r="D136" s="23" t="n"/>
      <c r="E136" s="49" t="n"/>
      <c r="F136" s="28" t="n"/>
      <c r="G136" s="28" t="n"/>
      <c r="H136" s="23" t="n"/>
      <c r="I136" s="42">
        <f>IF($A136="","",IF($F136="Oui",$E136,0))</f>
        <v/>
      </c>
      <c r="J136" s="42">
        <f>IF($A136="","",SUMIFS('Ventilation'!$J$2:$J$501,'Ventilation'!$A$2:$A$501,$A136))</f>
        <v/>
      </c>
      <c r="K136" s="42">
        <f>IF($A136="","",$I136-$J136)</f>
        <v/>
      </c>
      <c r="L136" s="29">
        <f>IF($A136="","",IF($F136="Non","Exclu",IF(ABS($K136)&lt;='Paramètres'!$B$2,"Soldé",IF($J136=0,"Non ventilé","Écart"))))</f>
        <v/>
      </c>
      <c r="M136" s="30" t="n"/>
    </row>
    <row r="137">
      <c r="A137" s="23" t="n"/>
      <c r="B137" s="48" t="n"/>
      <c r="C137" s="23" t="n"/>
      <c r="D137" s="23" t="n"/>
      <c r="E137" s="49" t="n"/>
      <c r="F137" s="28" t="n"/>
      <c r="G137" s="28" t="n"/>
      <c r="H137" s="23" t="n"/>
      <c r="I137" s="45">
        <f>IF($A137="","",IF($F137="Oui",$E137,0))</f>
        <v/>
      </c>
      <c r="J137" s="45">
        <f>IF($A137="","",SUMIFS('Ventilation'!$J$2:$J$501,'Ventilation'!$A$2:$A$501,$A137))</f>
        <v/>
      </c>
      <c r="K137" s="45">
        <f>IF($A137="","",$I137-$J137)</f>
        <v/>
      </c>
      <c r="L137" s="31">
        <f>IF($A137="","",IF($F137="Non","Exclu",IF(ABS($K137)&lt;='Paramètres'!$B$2,"Soldé",IF($J137=0,"Non ventilé","Écart"))))</f>
        <v/>
      </c>
      <c r="M137" s="30" t="n"/>
    </row>
    <row r="138">
      <c r="A138" s="23" t="n"/>
      <c r="B138" s="48" t="n"/>
      <c r="C138" s="23" t="n"/>
      <c r="D138" s="23" t="n"/>
      <c r="E138" s="49" t="n"/>
      <c r="F138" s="28" t="n"/>
      <c r="G138" s="28" t="n"/>
      <c r="H138" s="23" t="n"/>
      <c r="I138" s="42">
        <f>IF($A138="","",IF($F138="Oui",$E138,0))</f>
        <v/>
      </c>
      <c r="J138" s="42">
        <f>IF($A138="","",SUMIFS('Ventilation'!$J$2:$J$501,'Ventilation'!$A$2:$A$501,$A138))</f>
        <v/>
      </c>
      <c r="K138" s="42">
        <f>IF($A138="","",$I138-$J138)</f>
        <v/>
      </c>
      <c r="L138" s="29">
        <f>IF($A138="","",IF($F138="Non","Exclu",IF(ABS($K138)&lt;='Paramètres'!$B$2,"Soldé",IF($J138=0,"Non ventilé","Écart"))))</f>
        <v/>
      </c>
      <c r="M138" s="30" t="n"/>
    </row>
    <row r="139">
      <c r="A139" s="23" t="n"/>
      <c r="B139" s="48" t="n"/>
      <c r="C139" s="23" t="n"/>
      <c r="D139" s="23" t="n"/>
      <c r="E139" s="49" t="n"/>
      <c r="F139" s="28" t="n"/>
      <c r="G139" s="28" t="n"/>
      <c r="H139" s="23" t="n"/>
      <c r="I139" s="45">
        <f>IF($A139="","",IF($F139="Oui",$E139,0))</f>
        <v/>
      </c>
      <c r="J139" s="45">
        <f>IF($A139="","",SUMIFS('Ventilation'!$J$2:$J$501,'Ventilation'!$A$2:$A$501,$A139))</f>
        <v/>
      </c>
      <c r="K139" s="45">
        <f>IF($A139="","",$I139-$J139)</f>
        <v/>
      </c>
      <c r="L139" s="31">
        <f>IF($A139="","",IF($F139="Non","Exclu",IF(ABS($K139)&lt;='Paramètres'!$B$2,"Soldé",IF($J139=0,"Non ventilé","Écart"))))</f>
        <v/>
      </c>
      <c r="M139" s="30" t="n"/>
    </row>
    <row r="140">
      <c r="A140" s="23" t="n"/>
      <c r="B140" s="48" t="n"/>
      <c r="C140" s="23" t="n"/>
      <c r="D140" s="23" t="n"/>
      <c r="E140" s="49" t="n"/>
      <c r="F140" s="28" t="n"/>
      <c r="G140" s="28" t="n"/>
      <c r="H140" s="23" t="n"/>
      <c r="I140" s="42">
        <f>IF($A140="","",IF($F140="Oui",$E140,0))</f>
        <v/>
      </c>
      <c r="J140" s="42">
        <f>IF($A140="","",SUMIFS('Ventilation'!$J$2:$J$501,'Ventilation'!$A$2:$A$501,$A140))</f>
        <v/>
      </c>
      <c r="K140" s="42">
        <f>IF($A140="","",$I140-$J140)</f>
        <v/>
      </c>
      <c r="L140" s="29">
        <f>IF($A140="","",IF($F140="Non","Exclu",IF(ABS($K140)&lt;='Paramètres'!$B$2,"Soldé",IF($J140=0,"Non ventilé","Écart"))))</f>
        <v/>
      </c>
      <c r="M140" s="30" t="n"/>
    </row>
    <row r="141">
      <c r="A141" s="23" t="n"/>
      <c r="B141" s="48" t="n"/>
      <c r="C141" s="23" t="n"/>
      <c r="D141" s="23" t="n"/>
      <c r="E141" s="49" t="n"/>
      <c r="F141" s="28" t="n"/>
      <c r="G141" s="28" t="n"/>
      <c r="H141" s="23" t="n"/>
      <c r="I141" s="45">
        <f>IF($A141="","",IF($F141="Oui",$E141,0))</f>
        <v/>
      </c>
      <c r="J141" s="45">
        <f>IF($A141="","",SUMIFS('Ventilation'!$J$2:$J$501,'Ventilation'!$A$2:$A$501,$A141))</f>
        <v/>
      </c>
      <c r="K141" s="45">
        <f>IF($A141="","",$I141-$J141)</f>
        <v/>
      </c>
      <c r="L141" s="31">
        <f>IF($A141="","",IF($F141="Non","Exclu",IF(ABS($K141)&lt;='Paramètres'!$B$2,"Soldé",IF($J141=0,"Non ventilé","Écart"))))</f>
        <v/>
      </c>
      <c r="M141" s="30" t="n"/>
    </row>
    <row r="142">
      <c r="A142" s="23" t="n"/>
      <c r="B142" s="48" t="n"/>
      <c r="C142" s="23" t="n"/>
      <c r="D142" s="23" t="n"/>
      <c r="E142" s="49" t="n"/>
      <c r="F142" s="28" t="n"/>
      <c r="G142" s="28" t="n"/>
      <c r="H142" s="23" t="n"/>
      <c r="I142" s="42">
        <f>IF($A142="","",IF($F142="Oui",$E142,0))</f>
        <v/>
      </c>
      <c r="J142" s="42">
        <f>IF($A142="","",SUMIFS('Ventilation'!$J$2:$J$501,'Ventilation'!$A$2:$A$501,$A142))</f>
        <v/>
      </c>
      <c r="K142" s="42">
        <f>IF($A142="","",$I142-$J142)</f>
        <v/>
      </c>
      <c r="L142" s="29">
        <f>IF($A142="","",IF($F142="Non","Exclu",IF(ABS($K142)&lt;='Paramètres'!$B$2,"Soldé",IF($J142=0,"Non ventilé","Écart"))))</f>
        <v/>
      </c>
      <c r="M142" s="30" t="n"/>
    </row>
    <row r="143">
      <c r="A143" s="23" t="n"/>
      <c r="B143" s="48" t="n"/>
      <c r="C143" s="23" t="n"/>
      <c r="D143" s="23" t="n"/>
      <c r="E143" s="49" t="n"/>
      <c r="F143" s="28" t="n"/>
      <c r="G143" s="28" t="n"/>
      <c r="H143" s="23" t="n"/>
      <c r="I143" s="45">
        <f>IF($A143="","",IF($F143="Oui",$E143,0))</f>
        <v/>
      </c>
      <c r="J143" s="45">
        <f>IF($A143="","",SUMIFS('Ventilation'!$J$2:$J$501,'Ventilation'!$A$2:$A$501,$A143))</f>
        <v/>
      </c>
      <c r="K143" s="45">
        <f>IF($A143="","",$I143-$J143)</f>
        <v/>
      </c>
      <c r="L143" s="31">
        <f>IF($A143="","",IF($F143="Non","Exclu",IF(ABS($K143)&lt;='Paramètres'!$B$2,"Soldé",IF($J143=0,"Non ventilé","Écart"))))</f>
        <v/>
      </c>
      <c r="M143" s="30" t="n"/>
    </row>
    <row r="144">
      <c r="A144" s="23" t="n"/>
      <c r="B144" s="48" t="n"/>
      <c r="C144" s="23" t="n"/>
      <c r="D144" s="23" t="n"/>
      <c r="E144" s="49" t="n"/>
      <c r="F144" s="28" t="n"/>
      <c r="G144" s="28" t="n"/>
      <c r="H144" s="23" t="n"/>
      <c r="I144" s="42">
        <f>IF($A144="","",IF($F144="Oui",$E144,0))</f>
        <v/>
      </c>
      <c r="J144" s="42">
        <f>IF($A144="","",SUMIFS('Ventilation'!$J$2:$J$501,'Ventilation'!$A$2:$A$501,$A144))</f>
        <v/>
      </c>
      <c r="K144" s="42">
        <f>IF($A144="","",$I144-$J144)</f>
        <v/>
      </c>
      <c r="L144" s="29">
        <f>IF($A144="","",IF($F144="Non","Exclu",IF(ABS($K144)&lt;='Paramètres'!$B$2,"Soldé",IF($J144=0,"Non ventilé","Écart"))))</f>
        <v/>
      </c>
      <c r="M144" s="30" t="n"/>
    </row>
    <row r="145">
      <c r="A145" s="23" t="n"/>
      <c r="B145" s="48" t="n"/>
      <c r="C145" s="23" t="n"/>
      <c r="D145" s="23" t="n"/>
      <c r="E145" s="49" t="n"/>
      <c r="F145" s="28" t="n"/>
      <c r="G145" s="28" t="n"/>
      <c r="H145" s="23" t="n"/>
      <c r="I145" s="45">
        <f>IF($A145="","",IF($F145="Oui",$E145,0))</f>
        <v/>
      </c>
      <c r="J145" s="45">
        <f>IF($A145="","",SUMIFS('Ventilation'!$J$2:$J$501,'Ventilation'!$A$2:$A$501,$A145))</f>
        <v/>
      </c>
      <c r="K145" s="45">
        <f>IF($A145="","",$I145-$J145)</f>
        <v/>
      </c>
      <c r="L145" s="31">
        <f>IF($A145="","",IF($F145="Non","Exclu",IF(ABS($K145)&lt;='Paramètres'!$B$2,"Soldé",IF($J145=0,"Non ventilé","Écart"))))</f>
        <v/>
      </c>
      <c r="M145" s="30" t="n"/>
    </row>
    <row r="146">
      <c r="A146" s="23" t="n"/>
      <c r="B146" s="48" t="n"/>
      <c r="C146" s="23" t="n"/>
      <c r="D146" s="23" t="n"/>
      <c r="E146" s="49" t="n"/>
      <c r="F146" s="28" t="n"/>
      <c r="G146" s="28" t="n"/>
      <c r="H146" s="23" t="n"/>
      <c r="I146" s="42">
        <f>IF($A146="","",IF($F146="Oui",$E146,0))</f>
        <v/>
      </c>
      <c r="J146" s="42">
        <f>IF($A146="","",SUMIFS('Ventilation'!$J$2:$J$501,'Ventilation'!$A$2:$A$501,$A146))</f>
        <v/>
      </c>
      <c r="K146" s="42">
        <f>IF($A146="","",$I146-$J146)</f>
        <v/>
      </c>
      <c r="L146" s="29">
        <f>IF($A146="","",IF($F146="Non","Exclu",IF(ABS($K146)&lt;='Paramètres'!$B$2,"Soldé",IF($J146=0,"Non ventilé","Écart"))))</f>
        <v/>
      </c>
      <c r="M146" s="30" t="n"/>
    </row>
    <row r="147">
      <c r="A147" s="23" t="n"/>
      <c r="B147" s="48" t="n"/>
      <c r="C147" s="23" t="n"/>
      <c r="D147" s="23" t="n"/>
      <c r="E147" s="49" t="n"/>
      <c r="F147" s="28" t="n"/>
      <c r="G147" s="28" t="n"/>
      <c r="H147" s="23" t="n"/>
      <c r="I147" s="45">
        <f>IF($A147="","",IF($F147="Oui",$E147,0))</f>
        <v/>
      </c>
      <c r="J147" s="45">
        <f>IF($A147="","",SUMIFS('Ventilation'!$J$2:$J$501,'Ventilation'!$A$2:$A$501,$A147))</f>
        <v/>
      </c>
      <c r="K147" s="45">
        <f>IF($A147="","",$I147-$J147)</f>
        <v/>
      </c>
      <c r="L147" s="31">
        <f>IF($A147="","",IF($F147="Non","Exclu",IF(ABS($K147)&lt;='Paramètres'!$B$2,"Soldé",IF($J147=0,"Non ventilé","Écart"))))</f>
        <v/>
      </c>
      <c r="M147" s="30" t="n"/>
    </row>
    <row r="148">
      <c r="A148" s="23" t="n"/>
      <c r="B148" s="48" t="n"/>
      <c r="C148" s="23" t="n"/>
      <c r="D148" s="23" t="n"/>
      <c r="E148" s="49" t="n"/>
      <c r="F148" s="28" t="n"/>
      <c r="G148" s="28" t="n"/>
      <c r="H148" s="23" t="n"/>
      <c r="I148" s="42">
        <f>IF($A148="","",IF($F148="Oui",$E148,0))</f>
        <v/>
      </c>
      <c r="J148" s="42">
        <f>IF($A148="","",SUMIFS('Ventilation'!$J$2:$J$501,'Ventilation'!$A$2:$A$501,$A148))</f>
        <v/>
      </c>
      <c r="K148" s="42">
        <f>IF($A148="","",$I148-$J148)</f>
        <v/>
      </c>
      <c r="L148" s="29">
        <f>IF($A148="","",IF($F148="Non","Exclu",IF(ABS($K148)&lt;='Paramètres'!$B$2,"Soldé",IF($J148=0,"Non ventilé","Écart"))))</f>
        <v/>
      </c>
      <c r="M148" s="30" t="n"/>
    </row>
    <row r="149">
      <c r="A149" s="23" t="n"/>
      <c r="B149" s="48" t="n"/>
      <c r="C149" s="23" t="n"/>
      <c r="D149" s="23" t="n"/>
      <c r="E149" s="49" t="n"/>
      <c r="F149" s="28" t="n"/>
      <c r="G149" s="28" t="n"/>
      <c r="H149" s="23" t="n"/>
      <c r="I149" s="45">
        <f>IF($A149="","",IF($F149="Oui",$E149,0))</f>
        <v/>
      </c>
      <c r="J149" s="45">
        <f>IF($A149="","",SUMIFS('Ventilation'!$J$2:$J$501,'Ventilation'!$A$2:$A$501,$A149))</f>
        <v/>
      </c>
      <c r="K149" s="45">
        <f>IF($A149="","",$I149-$J149)</f>
        <v/>
      </c>
      <c r="L149" s="31">
        <f>IF($A149="","",IF($F149="Non","Exclu",IF(ABS($K149)&lt;='Paramètres'!$B$2,"Soldé",IF($J149=0,"Non ventilé","Écart"))))</f>
        <v/>
      </c>
      <c r="M149" s="30" t="n"/>
    </row>
    <row r="150">
      <c r="A150" s="23" t="n"/>
      <c r="B150" s="48" t="n"/>
      <c r="C150" s="23" t="n"/>
      <c r="D150" s="23" t="n"/>
      <c r="E150" s="49" t="n"/>
      <c r="F150" s="28" t="n"/>
      <c r="G150" s="28" t="n"/>
      <c r="H150" s="23" t="n"/>
      <c r="I150" s="42">
        <f>IF($A150="","",IF($F150="Oui",$E150,0))</f>
        <v/>
      </c>
      <c r="J150" s="42">
        <f>IF($A150="","",SUMIFS('Ventilation'!$J$2:$J$501,'Ventilation'!$A$2:$A$501,$A150))</f>
        <v/>
      </c>
      <c r="K150" s="42">
        <f>IF($A150="","",$I150-$J150)</f>
        <v/>
      </c>
      <c r="L150" s="29">
        <f>IF($A150="","",IF($F150="Non","Exclu",IF(ABS($K150)&lt;='Paramètres'!$B$2,"Soldé",IF($J150=0,"Non ventilé","Écart"))))</f>
        <v/>
      </c>
      <c r="M150" s="30" t="n"/>
    </row>
    <row r="151">
      <c r="A151" s="23" t="n"/>
      <c r="B151" s="48" t="n"/>
      <c r="C151" s="23" t="n"/>
      <c r="D151" s="23" t="n"/>
      <c r="E151" s="49" t="n"/>
      <c r="F151" s="28" t="n"/>
      <c r="G151" s="28" t="n"/>
      <c r="H151" s="23" t="n"/>
      <c r="I151" s="45">
        <f>IF($A151="","",IF($F151="Oui",$E151,0))</f>
        <v/>
      </c>
      <c r="J151" s="45">
        <f>IF($A151="","",SUMIFS('Ventilation'!$J$2:$J$501,'Ventilation'!$A$2:$A$501,$A151))</f>
        <v/>
      </c>
      <c r="K151" s="45">
        <f>IF($A151="","",$I151-$J151)</f>
        <v/>
      </c>
      <c r="L151" s="31">
        <f>IF($A151="","",IF($F151="Non","Exclu",IF(ABS($K151)&lt;='Paramètres'!$B$2,"Soldé",IF($J151=0,"Non ventilé","Écart"))))</f>
        <v/>
      </c>
      <c r="M151" s="30" t="n"/>
    </row>
  </sheetData>
  <autoFilter ref="A1:M151"/>
  <conditionalFormatting sqref="A2:A151">
    <cfRule type="expression" priority="1" dxfId="0">
      <formula>AND($A2&lt;&gt;"",COUNTIF($A$2:$A$151,$A2)&gt;1)</formula>
    </cfRule>
  </conditionalFormatting>
  <conditionalFormatting sqref="K2:K151">
    <cfRule type="expression" priority="2" dxfId="0">
      <formula>AND($A2&lt;&gt;"",ABS($K2)&gt;'Paramètres'!$B$2)</formula>
    </cfRule>
  </conditionalFormatting>
  <conditionalFormatting sqref="L2:L151">
    <cfRule type="expression" priority="3" dxfId="2">
      <formula>AND($A2&lt;&gt;"",$L2="Non ventilé")</formula>
    </cfRule>
    <cfRule type="expression" priority="4" dxfId="1">
      <formula>AND($A2&lt;&gt;"",$L2="Soldé")</formula>
    </cfRule>
  </conditionalFormatting>
  <dataValidations count="7">
    <dataValidation sqref="A2:A151" showErrorMessage="1" showInputMessage="1" allowBlank="0" errorTitle="Identifiant invalide" error="Saisissez un identifiant non vide et unique." type="custom">
      <formula1>AND(A2&lt;&gt;"",COUNTIF($A$2:$A$151,A2)=1)</formula1>
    </dataValidation>
    <dataValidation sqref="B2:B151" showErrorMessage="1" showInputMessage="1" allowBlank="1" errorTitle="Date hors période" error="La date doit appartenir à la période d’analyse." type="custom">
      <formula1>OR(B2="",AND(ISNUMBER(B2),B2&gt;=INDIRECT("'Paramètres'!$B$3"),B2&lt;=INDIRECT("'Paramètres'!$B$4")))</formula1>
    </dataValidation>
    <dataValidation sqref="D2:D151" showErrorMessage="1" showInputMessage="1" allowBlank="1" errorTitle="Catégorie invalide" error="Choisissez une catégorie dans la liste modifiable." type="list">
      <formula1>INDIRECT("'Paramètres'!$D$2:$D$20")</formula1>
    </dataValidation>
    <dataValidation sqref="E2:E151" showErrorMessage="1" showInputMessage="1" allowBlank="1" errorTitle="Montant invalide" error="Le montant doit être strictement positif lorsque le frais est inclus." type="custom">
      <formula1>OR($F2&lt;&gt;"Oui",AND(ISNUMBER($E2),$E2&gt;0))</formula1>
    </dataValidation>
    <dataValidation sqref="F2:F151" showErrorMessage="1" showInputMessage="1" allowBlank="1" errorTitle="Choix invalide" error="Choisissez Oui ou Non." type="list">
      <formula1>INDIRECT("'Paramètres'!$H$2:$H$3")</formula1>
    </dataValidation>
    <dataValidation sqref="G2:G151" showErrorMessage="1" showInputMessage="1" allowBlank="1" errorTitle="Axe invalide" error="Choisissez Lot ou Période." type="list">
      <formula1>INDIRECT("'Paramètres'!$F$2:$F$3")</formula1>
    </dataValidation>
    <dataValidation sqref="H2:H151" showErrorMessage="1" showInputMessage="1" allowBlank="1" errorTitle="Clé invalide" error="Choisissez une clé dans la liste modifiable." type="list">
      <formula1>INDIRECT("'Paramètres'!$G$2:$G$10")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J5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17" customWidth="1" min="4" max="4"/>
    <col width="14" customWidth="1" min="5" max="5"/>
    <col width="20" customWidth="1" min="6" max="6"/>
    <col width="18" customWidth="1" min="7" max="7"/>
    <col width="12" customWidth="1" min="8" max="8"/>
    <col width="23" customWidth="1" min="9" max="9"/>
    <col width="20" customWidth="1" min="10" max="10"/>
  </cols>
  <sheetData>
    <row r="1" ht="38" customHeight="1">
      <c r="A1" s="21" t="inlineStr">
        <is>
          <t>ID frais</t>
        </is>
      </c>
      <c r="B1" s="21" t="inlineStr">
        <is>
          <t>Axe</t>
        </is>
      </c>
      <c r="C1" s="21" t="inlineStr">
        <is>
          <t>Lot cible</t>
        </is>
      </c>
      <c r="D1" s="21" t="inlineStr">
        <is>
          <t>Période cible</t>
        </is>
      </c>
      <c r="E1" s="21" t="inlineStr">
        <is>
          <t>Coefficient</t>
        </is>
      </c>
      <c r="F1" s="21" t="inlineStr">
        <is>
          <t>Montant source (€)</t>
        </is>
      </c>
      <c r="G1" s="21" t="inlineStr">
        <is>
          <t>Total coefficients</t>
        </is>
      </c>
      <c r="H1" s="21" t="inlineStr">
        <is>
          <t>Part</t>
        </is>
      </c>
      <c r="I1" s="21" t="inlineStr">
        <is>
          <t>Anomalie</t>
        </is>
      </c>
      <c r="J1" s="21" t="inlineStr">
        <is>
          <t>Montant affecté (€)</t>
        </is>
      </c>
    </row>
    <row r="2">
      <c r="A2" s="23" t="inlineStr">
        <is>
          <t>FG-DEMO-001</t>
        </is>
      </c>
      <c r="B2" s="29">
        <f>IF($A2="","",IFERROR(_xlfn.XLOOKUP($A2,'Frais généraux'!$A$2:$A$151,'Frais généraux'!$G$2:$G$151),""))</f>
        <v/>
      </c>
      <c r="C2" s="28" t="inlineStr">
        <is>
          <t>L01 Démo</t>
        </is>
      </c>
      <c r="D2" s="48" t="n"/>
      <c r="E2" s="32" t="n">
        <v>60</v>
      </c>
      <c r="F2" s="42">
        <f>IF($A2="","",IFERROR(_xlfn.XLOOKUP($A2,'Frais généraux'!$A$2:$A$151,'Frais généraux'!$I$2:$I$151),""))</f>
        <v/>
      </c>
      <c r="G2" s="33">
        <f>IF($A2="","",SUMIFS('Ventilation'!$E$2:$E$501,'Ventilation'!$A$2:$A$501,$A2))</f>
        <v/>
      </c>
      <c r="H2" s="43">
        <f>IF($A2="","",IFERROR($E2/$G2,0))</f>
        <v/>
      </c>
      <c r="I2" s="29">
        <f>IF($A2="","",IF(COUNTIF('Frais généraux'!$A$2:$A$151,$A2)=0,"ID inconnu",IF(OR(NOT(ISNUMBER($E2)),$E2&lt;=0),"Coefficient invalide",IF(OR(AND($B2="Lot",OR($C2="",$D2&lt;&gt;"")),AND($B2="Période",OR($D2="",$C2&lt;&gt;"")),AND($B2&lt;&gt;"Lot",$B2&lt;&gt;"Période")),"Cible incohérente",IF(IF($B2="Lot",COUNTIFS('Ventilation'!$A$2:$A$501,$A2,'Ventilation'!$C$2:$C$501,$C2),COUNTIFS('Ventilation'!$A$2:$A$501,$A2,'Ventilation'!$D$2:$D$501,$D2))&gt;1,"Cible en double","")))))</f>
        <v/>
      </c>
      <c r="J2" s="42">
        <f>IF(OR($A2="",$I2&lt;&gt;""),"",$F2*$H2)</f>
        <v/>
      </c>
    </row>
    <row r="3">
      <c r="A3" s="23" t="inlineStr">
        <is>
          <t>FG-DEMO-001</t>
        </is>
      </c>
      <c r="B3" s="31">
        <f>IF($A3="","",IFERROR(_xlfn.XLOOKUP($A3,'Frais généraux'!$A$2:$A$151,'Frais généraux'!$G$2:$G$151),""))</f>
        <v/>
      </c>
      <c r="C3" s="28" t="inlineStr">
        <is>
          <t>L02 Démo</t>
        </is>
      </c>
      <c r="D3" s="48" t="n"/>
      <c r="E3" s="32" t="n">
        <v>40</v>
      </c>
      <c r="F3" s="45">
        <f>IF($A3="","",IFERROR(_xlfn.XLOOKUP($A3,'Frais généraux'!$A$2:$A$151,'Frais généraux'!$I$2:$I$151),""))</f>
        <v/>
      </c>
      <c r="G3" s="34">
        <f>IF($A3="","",SUMIFS('Ventilation'!$E$2:$E$501,'Ventilation'!$A$2:$A$501,$A3))</f>
        <v/>
      </c>
      <c r="H3" s="46">
        <f>IF($A3="","",IFERROR($E3/$G3,0))</f>
        <v/>
      </c>
      <c r="I3" s="31">
        <f>IF($A3="","",IF(COUNTIF('Frais généraux'!$A$2:$A$151,$A3)=0,"ID inconnu",IF(OR(NOT(ISNUMBER($E3)),$E3&lt;=0),"Coefficient invalide",IF(OR(AND($B3="Lot",OR($C3="",$D3&lt;&gt;"")),AND($B3="Période",OR($D3="",$C3&lt;&gt;"")),AND($B3&lt;&gt;"Lot",$B3&lt;&gt;"Période")),"Cible incohérente",IF(IF($B3="Lot",COUNTIFS('Ventilation'!$A$2:$A$501,$A3,'Ventilation'!$C$2:$C$501,$C3),COUNTIFS('Ventilation'!$A$2:$A$501,$A3,'Ventilation'!$D$2:$D$501,$D3))&gt;1,"Cible en double","")))))</f>
        <v/>
      </c>
      <c r="J3" s="45">
        <f>IF(OR($A3="",$I3&lt;&gt;""),"",$F3*$H3)</f>
        <v/>
      </c>
    </row>
    <row r="4">
      <c r="A4" s="23" t="inlineStr">
        <is>
          <t>FG-DEMO-002</t>
        </is>
      </c>
      <c r="B4" s="29">
        <f>IF($A4="","",IFERROR(_xlfn.XLOOKUP($A4,'Frais généraux'!$A$2:$A$151,'Frais généraux'!$G$2:$G$151),""))</f>
        <v/>
      </c>
      <c r="C4" s="28" t="n"/>
      <c r="D4" s="48" t="n">
        <v>46266</v>
      </c>
      <c r="E4" s="32" t="n">
        <v>1</v>
      </c>
      <c r="F4" s="42">
        <f>IF($A4="","",IFERROR(_xlfn.XLOOKUP($A4,'Frais généraux'!$A$2:$A$151,'Frais généraux'!$I$2:$I$151),""))</f>
        <v/>
      </c>
      <c r="G4" s="33">
        <f>IF($A4="","",SUMIFS('Ventilation'!$E$2:$E$501,'Ventilation'!$A$2:$A$501,$A4))</f>
        <v/>
      </c>
      <c r="H4" s="43">
        <f>IF($A4="","",IFERROR($E4/$G4,0))</f>
        <v/>
      </c>
      <c r="I4" s="29">
        <f>IF($A4="","",IF(COUNTIF('Frais généraux'!$A$2:$A$151,$A4)=0,"ID inconnu",IF(OR(NOT(ISNUMBER($E4)),$E4&lt;=0),"Coefficient invalide",IF(OR(AND($B4="Lot",OR($C4="",$D4&lt;&gt;"")),AND($B4="Période",OR($D4="",$C4&lt;&gt;"")),AND($B4&lt;&gt;"Lot",$B4&lt;&gt;"Période")),"Cible incohérente",IF(IF($B4="Lot",COUNTIFS('Ventilation'!$A$2:$A$501,$A4,'Ventilation'!$C$2:$C$501,$C4),COUNTIFS('Ventilation'!$A$2:$A$501,$A4,'Ventilation'!$D$2:$D$501,$D4))&gt;1,"Cible en double","")))))</f>
        <v/>
      </c>
      <c r="J4" s="42">
        <f>IF(OR($A4="",$I4&lt;&gt;""),"",$F4*$H4)</f>
        <v/>
      </c>
    </row>
    <row r="5">
      <c r="A5" s="23" t="inlineStr">
        <is>
          <t>FG-DEMO-002</t>
        </is>
      </c>
      <c r="B5" s="31">
        <f>IF($A5="","",IFERROR(_xlfn.XLOOKUP($A5,'Frais généraux'!$A$2:$A$151,'Frais généraux'!$G$2:$G$151),""))</f>
        <v/>
      </c>
      <c r="C5" s="28" t="n"/>
      <c r="D5" s="48" t="n">
        <v>46296</v>
      </c>
      <c r="E5" s="32" t="n">
        <v>1</v>
      </c>
      <c r="F5" s="45">
        <f>IF($A5="","",IFERROR(_xlfn.XLOOKUP($A5,'Frais généraux'!$A$2:$A$151,'Frais généraux'!$I$2:$I$151),""))</f>
        <v/>
      </c>
      <c r="G5" s="34">
        <f>IF($A5="","",SUMIFS('Ventilation'!$E$2:$E$501,'Ventilation'!$A$2:$A$501,$A5))</f>
        <v/>
      </c>
      <c r="H5" s="46">
        <f>IF($A5="","",IFERROR($E5/$G5,0))</f>
        <v/>
      </c>
      <c r="I5" s="31">
        <f>IF($A5="","",IF(COUNTIF('Frais généraux'!$A$2:$A$151,$A5)=0,"ID inconnu",IF(OR(NOT(ISNUMBER($E5)),$E5&lt;=0),"Coefficient invalide",IF(OR(AND($B5="Lot",OR($C5="",$D5&lt;&gt;"")),AND($B5="Période",OR($D5="",$C5&lt;&gt;"")),AND($B5&lt;&gt;"Lot",$B5&lt;&gt;"Période")),"Cible incohérente",IF(IF($B5="Lot",COUNTIFS('Ventilation'!$A$2:$A$501,$A5,'Ventilation'!$C$2:$C$501,$C5),COUNTIFS('Ventilation'!$A$2:$A$501,$A5,'Ventilation'!$D$2:$D$501,$D5))&gt;1,"Cible en double","")))))</f>
        <v/>
      </c>
      <c r="J5" s="45">
        <f>IF(OR($A5="",$I5&lt;&gt;""),"",$F5*$H5)</f>
        <v/>
      </c>
    </row>
    <row r="6">
      <c r="A6" s="23" t="inlineStr">
        <is>
          <t>FG-DEMO-003</t>
        </is>
      </c>
      <c r="B6" s="29">
        <f>IF($A6="","",IFERROR(_xlfn.XLOOKUP($A6,'Frais généraux'!$A$2:$A$151,'Frais généraux'!$G$2:$G$151),""))</f>
        <v/>
      </c>
      <c r="C6" s="28" t="inlineStr">
        <is>
          <t>L03 Démo</t>
        </is>
      </c>
      <c r="D6" s="48" t="n"/>
      <c r="E6" s="32" t="n">
        <v>1</v>
      </c>
      <c r="F6" s="42">
        <f>IF($A6="","",IFERROR(_xlfn.XLOOKUP($A6,'Frais généraux'!$A$2:$A$151,'Frais généraux'!$I$2:$I$151),""))</f>
        <v/>
      </c>
      <c r="G6" s="33">
        <f>IF($A6="","",SUMIFS('Ventilation'!$E$2:$E$501,'Ventilation'!$A$2:$A$501,$A6))</f>
        <v/>
      </c>
      <c r="H6" s="43">
        <f>IF($A6="","",IFERROR($E6/$G6,0))</f>
        <v/>
      </c>
      <c r="I6" s="29">
        <f>IF($A6="","",IF(COUNTIF('Frais généraux'!$A$2:$A$151,$A6)=0,"ID inconnu",IF(OR(NOT(ISNUMBER($E6)),$E6&lt;=0),"Coefficient invalide",IF(OR(AND($B6="Lot",OR($C6="",$D6&lt;&gt;"")),AND($B6="Période",OR($D6="",$C6&lt;&gt;"")),AND($B6&lt;&gt;"Lot",$B6&lt;&gt;"Période")),"Cible incohérente",IF(IF($B6="Lot",COUNTIFS('Ventilation'!$A$2:$A$501,$A6,'Ventilation'!$C$2:$C$501,$C6),COUNTIFS('Ventilation'!$A$2:$A$501,$A6,'Ventilation'!$D$2:$D$501,$D6))&gt;1,"Cible en double","")))))</f>
        <v/>
      </c>
      <c r="J6" s="42">
        <f>IF(OR($A6="",$I6&lt;&gt;""),"",$F6*$H6)</f>
        <v/>
      </c>
    </row>
    <row r="7">
      <c r="A7" s="23" t="inlineStr">
        <is>
          <t>FG-DEMO-004</t>
        </is>
      </c>
      <c r="B7" s="31">
        <f>IF($A7="","",IFERROR(_xlfn.XLOOKUP($A7,'Frais généraux'!$A$2:$A$151,'Frais généraux'!$G$2:$G$151),""))</f>
        <v/>
      </c>
      <c r="C7" s="28" t="inlineStr">
        <is>
          <t>L01 Démo</t>
        </is>
      </c>
      <c r="D7" s="48" t="n"/>
      <c r="E7" s="32" t="n">
        <v>1</v>
      </c>
      <c r="F7" s="45">
        <f>IF($A7="","",IFERROR(_xlfn.XLOOKUP($A7,'Frais généraux'!$A$2:$A$151,'Frais généraux'!$I$2:$I$151),""))</f>
        <v/>
      </c>
      <c r="G7" s="34">
        <f>IF($A7="","",SUMIFS('Ventilation'!$E$2:$E$501,'Ventilation'!$A$2:$A$501,$A7))</f>
        <v/>
      </c>
      <c r="H7" s="46">
        <f>IF($A7="","",IFERROR($E7/$G7,0))</f>
        <v/>
      </c>
      <c r="I7" s="31">
        <f>IF($A7="","",IF(COUNTIF('Frais généraux'!$A$2:$A$151,$A7)=0,"ID inconnu",IF(OR(NOT(ISNUMBER($E7)),$E7&lt;=0),"Coefficient invalide",IF(OR(AND($B7="Lot",OR($C7="",$D7&lt;&gt;"")),AND($B7="Période",OR($D7="",$C7&lt;&gt;"")),AND($B7&lt;&gt;"Lot",$B7&lt;&gt;"Période")),"Cible incohérente",IF(IF($B7="Lot",COUNTIFS('Ventilation'!$A$2:$A$501,$A7,'Ventilation'!$C$2:$C$501,$C7),COUNTIFS('Ventilation'!$A$2:$A$501,$A7,'Ventilation'!$D$2:$D$501,$D7))&gt;1,"Cible en double","")))))</f>
        <v/>
      </c>
      <c r="J7" s="45">
        <f>IF(OR($A7="",$I7&lt;&gt;""),"",$F7*$H7)</f>
        <v/>
      </c>
    </row>
    <row r="8">
      <c r="A8" s="23" t="n"/>
      <c r="B8" s="29">
        <f>IF($A8="","",IFERROR(_xlfn.XLOOKUP($A8,'Frais généraux'!$A$2:$A$151,'Frais généraux'!$G$2:$G$151),""))</f>
        <v/>
      </c>
      <c r="C8" s="28" t="n"/>
      <c r="D8" s="48" t="n"/>
      <c r="E8" s="32" t="n"/>
      <c r="F8" s="42">
        <f>IF($A8="","",IFERROR(_xlfn.XLOOKUP($A8,'Frais généraux'!$A$2:$A$151,'Frais généraux'!$I$2:$I$151),""))</f>
        <v/>
      </c>
      <c r="G8" s="33">
        <f>IF($A8="","",SUMIFS('Ventilation'!$E$2:$E$501,'Ventilation'!$A$2:$A$501,$A8))</f>
        <v/>
      </c>
      <c r="H8" s="43">
        <f>IF($A8="","",IFERROR($E8/$G8,0))</f>
        <v/>
      </c>
      <c r="I8" s="29">
        <f>IF($A8="","",IF(COUNTIF('Frais généraux'!$A$2:$A$151,$A8)=0,"ID inconnu",IF(OR(NOT(ISNUMBER($E8)),$E8&lt;=0),"Coefficient invalide",IF(OR(AND($B8="Lot",OR($C8="",$D8&lt;&gt;"")),AND($B8="Période",OR($D8="",$C8&lt;&gt;"")),AND($B8&lt;&gt;"Lot",$B8&lt;&gt;"Période")),"Cible incohérente",IF(IF($B8="Lot",COUNTIFS('Ventilation'!$A$2:$A$501,$A8,'Ventilation'!$C$2:$C$501,$C8),COUNTIFS('Ventilation'!$A$2:$A$501,$A8,'Ventilation'!$D$2:$D$501,$D8))&gt;1,"Cible en double","")))))</f>
        <v/>
      </c>
      <c r="J8" s="42">
        <f>IF(OR($A8="",$I8&lt;&gt;""),"",$F8*$H8)</f>
        <v/>
      </c>
    </row>
    <row r="9">
      <c r="A9" s="23" t="n"/>
      <c r="B9" s="31">
        <f>IF($A9="","",IFERROR(_xlfn.XLOOKUP($A9,'Frais généraux'!$A$2:$A$151,'Frais généraux'!$G$2:$G$151),""))</f>
        <v/>
      </c>
      <c r="C9" s="28" t="n"/>
      <c r="D9" s="48" t="n"/>
      <c r="E9" s="32" t="n"/>
      <c r="F9" s="45">
        <f>IF($A9="","",IFERROR(_xlfn.XLOOKUP($A9,'Frais généraux'!$A$2:$A$151,'Frais généraux'!$I$2:$I$151),""))</f>
        <v/>
      </c>
      <c r="G9" s="34">
        <f>IF($A9="","",SUMIFS('Ventilation'!$E$2:$E$501,'Ventilation'!$A$2:$A$501,$A9))</f>
        <v/>
      </c>
      <c r="H9" s="46">
        <f>IF($A9="","",IFERROR($E9/$G9,0))</f>
        <v/>
      </c>
      <c r="I9" s="31">
        <f>IF($A9="","",IF(COUNTIF('Frais généraux'!$A$2:$A$151,$A9)=0,"ID inconnu",IF(OR(NOT(ISNUMBER($E9)),$E9&lt;=0),"Coefficient invalide",IF(OR(AND($B9="Lot",OR($C9="",$D9&lt;&gt;"")),AND($B9="Période",OR($D9="",$C9&lt;&gt;"")),AND($B9&lt;&gt;"Lot",$B9&lt;&gt;"Période")),"Cible incohérente",IF(IF($B9="Lot",COUNTIFS('Ventilation'!$A$2:$A$501,$A9,'Ventilation'!$C$2:$C$501,$C9),COUNTIFS('Ventilation'!$A$2:$A$501,$A9,'Ventilation'!$D$2:$D$501,$D9))&gt;1,"Cible en double","")))))</f>
        <v/>
      </c>
      <c r="J9" s="45">
        <f>IF(OR($A9="",$I9&lt;&gt;""),"",$F9*$H9)</f>
        <v/>
      </c>
    </row>
    <row r="10">
      <c r="A10" s="23" t="n"/>
      <c r="B10" s="29">
        <f>IF($A10="","",IFERROR(_xlfn.XLOOKUP($A10,'Frais généraux'!$A$2:$A$151,'Frais généraux'!$G$2:$G$151),""))</f>
        <v/>
      </c>
      <c r="C10" s="28" t="n"/>
      <c r="D10" s="48" t="n"/>
      <c r="E10" s="32" t="n"/>
      <c r="F10" s="42">
        <f>IF($A10="","",IFERROR(_xlfn.XLOOKUP($A10,'Frais généraux'!$A$2:$A$151,'Frais généraux'!$I$2:$I$151),""))</f>
        <v/>
      </c>
      <c r="G10" s="33">
        <f>IF($A10="","",SUMIFS('Ventilation'!$E$2:$E$501,'Ventilation'!$A$2:$A$501,$A10))</f>
        <v/>
      </c>
      <c r="H10" s="43">
        <f>IF($A10="","",IFERROR($E10/$G10,0))</f>
        <v/>
      </c>
      <c r="I10" s="29">
        <f>IF($A10="","",IF(COUNTIF('Frais généraux'!$A$2:$A$151,$A10)=0,"ID inconnu",IF(OR(NOT(ISNUMBER($E10)),$E10&lt;=0),"Coefficient invalide",IF(OR(AND($B10="Lot",OR($C10="",$D10&lt;&gt;"")),AND($B10="Période",OR($D10="",$C10&lt;&gt;"")),AND($B10&lt;&gt;"Lot",$B10&lt;&gt;"Période")),"Cible incohérente",IF(IF($B10="Lot",COUNTIFS('Ventilation'!$A$2:$A$501,$A10,'Ventilation'!$C$2:$C$501,$C10),COUNTIFS('Ventilation'!$A$2:$A$501,$A10,'Ventilation'!$D$2:$D$501,$D10))&gt;1,"Cible en double","")))))</f>
        <v/>
      </c>
      <c r="J10" s="42">
        <f>IF(OR($A10="",$I10&lt;&gt;""),"",$F10*$H10)</f>
        <v/>
      </c>
    </row>
    <row r="11">
      <c r="A11" s="23" t="n"/>
      <c r="B11" s="31">
        <f>IF($A11="","",IFERROR(_xlfn.XLOOKUP($A11,'Frais généraux'!$A$2:$A$151,'Frais généraux'!$G$2:$G$151),""))</f>
        <v/>
      </c>
      <c r="C11" s="28" t="n"/>
      <c r="D11" s="48" t="n"/>
      <c r="E11" s="32" t="n"/>
      <c r="F11" s="45">
        <f>IF($A11="","",IFERROR(_xlfn.XLOOKUP($A11,'Frais généraux'!$A$2:$A$151,'Frais généraux'!$I$2:$I$151),""))</f>
        <v/>
      </c>
      <c r="G11" s="34">
        <f>IF($A11="","",SUMIFS('Ventilation'!$E$2:$E$501,'Ventilation'!$A$2:$A$501,$A11))</f>
        <v/>
      </c>
      <c r="H11" s="46">
        <f>IF($A11="","",IFERROR($E11/$G11,0))</f>
        <v/>
      </c>
      <c r="I11" s="31">
        <f>IF($A11="","",IF(COUNTIF('Frais généraux'!$A$2:$A$151,$A11)=0,"ID inconnu",IF(OR(NOT(ISNUMBER($E11)),$E11&lt;=0),"Coefficient invalide",IF(OR(AND($B11="Lot",OR($C11="",$D11&lt;&gt;"")),AND($B11="Période",OR($D11="",$C11&lt;&gt;"")),AND($B11&lt;&gt;"Lot",$B11&lt;&gt;"Période")),"Cible incohérente",IF(IF($B11="Lot",COUNTIFS('Ventilation'!$A$2:$A$501,$A11,'Ventilation'!$C$2:$C$501,$C11),COUNTIFS('Ventilation'!$A$2:$A$501,$A11,'Ventilation'!$D$2:$D$501,$D11))&gt;1,"Cible en double","")))))</f>
        <v/>
      </c>
      <c r="J11" s="45">
        <f>IF(OR($A11="",$I11&lt;&gt;""),"",$F11*$H11)</f>
        <v/>
      </c>
    </row>
    <row r="12">
      <c r="A12" s="23" t="n"/>
      <c r="B12" s="29">
        <f>IF($A12="","",IFERROR(_xlfn.XLOOKUP($A12,'Frais généraux'!$A$2:$A$151,'Frais généraux'!$G$2:$G$151),""))</f>
        <v/>
      </c>
      <c r="C12" s="28" t="n"/>
      <c r="D12" s="48" t="n"/>
      <c r="E12" s="32" t="n"/>
      <c r="F12" s="42">
        <f>IF($A12="","",IFERROR(_xlfn.XLOOKUP($A12,'Frais généraux'!$A$2:$A$151,'Frais généraux'!$I$2:$I$151),""))</f>
        <v/>
      </c>
      <c r="G12" s="33">
        <f>IF($A12="","",SUMIFS('Ventilation'!$E$2:$E$501,'Ventilation'!$A$2:$A$501,$A12))</f>
        <v/>
      </c>
      <c r="H12" s="43">
        <f>IF($A12="","",IFERROR($E12/$G12,0))</f>
        <v/>
      </c>
      <c r="I12" s="29">
        <f>IF($A12="","",IF(COUNTIF('Frais généraux'!$A$2:$A$151,$A12)=0,"ID inconnu",IF(OR(NOT(ISNUMBER($E12)),$E12&lt;=0),"Coefficient invalide",IF(OR(AND($B12="Lot",OR($C12="",$D12&lt;&gt;"")),AND($B12="Période",OR($D12="",$C12&lt;&gt;"")),AND($B12&lt;&gt;"Lot",$B12&lt;&gt;"Période")),"Cible incohérente",IF(IF($B12="Lot",COUNTIFS('Ventilation'!$A$2:$A$501,$A12,'Ventilation'!$C$2:$C$501,$C12),COUNTIFS('Ventilation'!$A$2:$A$501,$A12,'Ventilation'!$D$2:$D$501,$D12))&gt;1,"Cible en double","")))))</f>
        <v/>
      </c>
      <c r="J12" s="42">
        <f>IF(OR($A12="",$I12&lt;&gt;""),"",$F12*$H12)</f>
        <v/>
      </c>
    </row>
    <row r="13">
      <c r="A13" s="23" t="n"/>
      <c r="B13" s="31">
        <f>IF($A13="","",IFERROR(_xlfn.XLOOKUP($A13,'Frais généraux'!$A$2:$A$151,'Frais généraux'!$G$2:$G$151),""))</f>
        <v/>
      </c>
      <c r="C13" s="28" t="n"/>
      <c r="D13" s="48" t="n"/>
      <c r="E13" s="32" t="n"/>
      <c r="F13" s="45">
        <f>IF($A13="","",IFERROR(_xlfn.XLOOKUP($A13,'Frais généraux'!$A$2:$A$151,'Frais généraux'!$I$2:$I$151),""))</f>
        <v/>
      </c>
      <c r="G13" s="34">
        <f>IF($A13="","",SUMIFS('Ventilation'!$E$2:$E$501,'Ventilation'!$A$2:$A$501,$A13))</f>
        <v/>
      </c>
      <c r="H13" s="46">
        <f>IF($A13="","",IFERROR($E13/$G13,0))</f>
        <v/>
      </c>
      <c r="I13" s="31">
        <f>IF($A13="","",IF(COUNTIF('Frais généraux'!$A$2:$A$151,$A13)=0,"ID inconnu",IF(OR(NOT(ISNUMBER($E13)),$E13&lt;=0),"Coefficient invalide",IF(OR(AND($B13="Lot",OR($C13="",$D13&lt;&gt;"")),AND($B13="Période",OR($D13="",$C13&lt;&gt;"")),AND($B13&lt;&gt;"Lot",$B13&lt;&gt;"Période")),"Cible incohérente",IF(IF($B13="Lot",COUNTIFS('Ventilation'!$A$2:$A$501,$A13,'Ventilation'!$C$2:$C$501,$C13),COUNTIFS('Ventilation'!$A$2:$A$501,$A13,'Ventilation'!$D$2:$D$501,$D13))&gt;1,"Cible en double","")))))</f>
        <v/>
      </c>
      <c r="J13" s="45">
        <f>IF(OR($A13="",$I13&lt;&gt;""),"",$F13*$H13)</f>
        <v/>
      </c>
    </row>
    <row r="14">
      <c r="A14" s="23" t="n"/>
      <c r="B14" s="29">
        <f>IF($A14="","",IFERROR(_xlfn.XLOOKUP($A14,'Frais généraux'!$A$2:$A$151,'Frais généraux'!$G$2:$G$151),""))</f>
        <v/>
      </c>
      <c r="C14" s="28" t="n"/>
      <c r="D14" s="48" t="n"/>
      <c r="E14" s="32" t="n"/>
      <c r="F14" s="42">
        <f>IF($A14="","",IFERROR(_xlfn.XLOOKUP($A14,'Frais généraux'!$A$2:$A$151,'Frais généraux'!$I$2:$I$151),""))</f>
        <v/>
      </c>
      <c r="G14" s="33">
        <f>IF($A14="","",SUMIFS('Ventilation'!$E$2:$E$501,'Ventilation'!$A$2:$A$501,$A14))</f>
        <v/>
      </c>
      <c r="H14" s="43">
        <f>IF($A14="","",IFERROR($E14/$G14,0))</f>
        <v/>
      </c>
      <c r="I14" s="29">
        <f>IF($A14="","",IF(COUNTIF('Frais généraux'!$A$2:$A$151,$A14)=0,"ID inconnu",IF(OR(NOT(ISNUMBER($E14)),$E14&lt;=0),"Coefficient invalide",IF(OR(AND($B14="Lot",OR($C14="",$D14&lt;&gt;"")),AND($B14="Période",OR($D14="",$C14&lt;&gt;"")),AND($B14&lt;&gt;"Lot",$B14&lt;&gt;"Période")),"Cible incohérente",IF(IF($B14="Lot",COUNTIFS('Ventilation'!$A$2:$A$501,$A14,'Ventilation'!$C$2:$C$501,$C14),COUNTIFS('Ventilation'!$A$2:$A$501,$A14,'Ventilation'!$D$2:$D$501,$D14))&gt;1,"Cible en double","")))))</f>
        <v/>
      </c>
      <c r="J14" s="42">
        <f>IF(OR($A14="",$I14&lt;&gt;""),"",$F14*$H14)</f>
        <v/>
      </c>
    </row>
    <row r="15">
      <c r="A15" s="23" t="n"/>
      <c r="B15" s="31">
        <f>IF($A15="","",IFERROR(_xlfn.XLOOKUP($A15,'Frais généraux'!$A$2:$A$151,'Frais généraux'!$G$2:$G$151),""))</f>
        <v/>
      </c>
      <c r="C15" s="28" t="n"/>
      <c r="D15" s="48" t="n"/>
      <c r="E15" s="32" t="n"/>
      <c r="F15" s="45">
        <f>IF($A15="","",IFERROR(_xlfn.XLOOKUP($A15,'Frais généraux'!$A$2:$A$151,'Frais généraux'!$I$2:$I$151),""))</f>
        <v/>
      </c>
      <c r="G15" s="34">
        <f>IF($A15="","",SUMIFS('Ventilation'!$E$2:$E$501,'Ventilation'!$A$2:$A$501,$A15))</f>
        <v/>
      </c>
      <c r="H15" s="46">
        <f>IF($A15="","",IFERROR($E15/$G15,0))</f>
        <v/>
      </c>
      <c r="I15" s="31">
        <f>IF($A15="","",IF(COUNTIF('Frais généraux'!$A$2:$A$151,$A15)=0,"ID inconnu",IF(OR(NOT(ISNUMBER($E15)),$E15&lt;=0),"Coefficient invalide",IF(OR(AND($B15="Lot",OR($C15="",$D15&lt;&gt;"")),AND($B15="Période",OR($D15="",$C15&lt;&gt;"")),AND($B15&lt;&gt;"Lot",$B15&lt;&gt;"Période")),"Cible incohérente",IF(IF($B15="Lot",COUNTIFS('Ventilation'!$A$2:$A$501,$A15,'Ventilation'!$C$2:$C$501,$C15),COUNTIFS('Ventilation'!$A$2:$A$501,$A15,'Ventilation'!$D$2:$D$501,$D15))&gt;1,"Cible en double","")))))</f>
        <v/>
      </c>
      <c r="J15" s="45">
        <f>IF(OR($A15="",$I15&lt;&gt;""),"",$F15*$H15)</f>
        <v/>
      </c>
    </row>
    <row r="16">
      <c r="A16" s="23" t="n"/>
      <c r="B16" s="29">
        <f>IF($A16="","",IFERROR(_xlfn.XLOOKUP($A16,'Frais généraux'!$A$2:$A$151,'Frais généraux'!$G$2:$G$151),""))</f>
        <v/>
      </c>
      <c r="C16" s="28" t="n"/>
      <c r="D16" s="48" t="n"/>
      <c r="E16" s="32" t="n"/>
      <c r="F16" s="42">
        <f>IF($A16="","",IFERROR(_xlfn.XLOOKUP($A16,'Frais généraux'!$A$2:$A$151,'Frais généraux'!$I$2:$I$151),""))</f>
        <v/>
      </c>
      <c r="G16" s="33">
        <f>IF($A16="","",SUMIFS('Ventilation'!$E$2:$E$501,'Ventilation'!$A$2:$A$501,$A16))</f>
        <v/>
      </c>
      <c r="H16" s="43">
        <f>IF($A16="","",IFERROR($E16/$G16,0))</f>
        <v/>
      </c>
      <c r="I16" s="29">
        <f>IF($A16="","",IF(COUNTIF('Frais généraux'!$A$2:$A$151,$A16)=0,"ID inconnu",IF(OR(NOT(ISNUMBER($E16)),$E16&lt;=0),"Coefficient invalide",IF(OR(AND($B16="Lot",OR($C16="",$D16&lt;&gt;"")),AND($B16="Période",OR($D16="",$C16&lt;&gt;"")),AND($B16&lt;&gt;"Lot",$B16&lt;&gt;"Période")),"Cible incohérente",IF(IF($B16="Lot",COUNTIFS('Ventilation'!$A$2:$A$501,$A16,'Ventilation'!$C$2:$C$501,$C16),COUNTIFS('Ventilation'!$A$2:$A$501,$A16,'Ventilation'!$D$2:$D$501,$D16))&gt;1,"Cible en double","")))))</f>
        <v/>
      </c>
      <c r="J16" s="42">
        <f>IF(OR($A16="",$I16&lt;&gt;""),"",$F16*$H16)</f>
        <v/>
      </c>
    </row>
    <row r="17">
      <c r="A17" s="23" t="n"/>
      <c r="B17" s="31">
        <f>IF($A17="","",IFERROR(_xlfn.XLOOKUP($A17,'Frais généraux'!$A$2:$A$151,'Frais généraux'!$G$2:$G$151),""))</f>
        <v/>
      </c>
      <c r="C17" s="28" t="n"/>
      <c r="D17" s="48" t="n"/>
      <c r="E17" s="32" t="n"/>
      <c r="F17" s="45">
        <f>IF($A17="","",IFERROR(_xlfn.XLOOKUP($A17,'Frais généraux'!$A$2:$A$151,'Frais généraux'!$I$2:$I$151),""))</f>
        <v/>
      </c>
      <c r="G17" s="34">
        <f>IF($A17="","",SUMIFS('Ventilation'!$E$2:$E$501,'Ventilation'!$A$2:$A$501,$A17))</f>
        <v/>
      </c>
      <c r="H17" s="46">
        <f>IF($A17="","",IFERROR($E17/$G17,0))</f>
        <v/>
      </c>
      <c r="I17" s="31">
        <f>IF($A17="","",IF(COUNTIF('Frais généraux'!$A$2:$A$151,$A17)=0,"ID inconnu",IF(OR(NOT(ISNUMBER($E17)),$E17&lt;=0),"Coefficient invalide",IF(OR(AND($B17="Lot",OR($C17="",$D17&lt;&gt;"")),AND($B17="Période",OR($D17="",$C17&lt;&gt;"")),AND($B17&lt;&gt;"Lot",$B17&lt;&gt;"Période")),"Cible incohérente",IF(IF($B17="Lot",COUNTIFS('Ventilation'!$A$2:$A$501,$A17,'Ventilation'!$C$2:$C$501,$C17),COUNTIFS('Ventilation'!$A$2:$A$501,$A17,'Ventilation'!$D$2:$D$501,$D17))&gt;1,"Cible en double","")))))</f>
        <v/>
      </c>
      <c r="J17" s="45">
        <f>IF(OR($A17="",$I17&lt;&gt;""),"",$F17*$H17)</f>
        <v/>
      </c>
    </row>
    <row r="18">
      <c r="A18" s="23" t="n"/>
      <c r="B18" s="29">
        <f>IF($A18="","",IFERROR(_xlfn.XLOOKUP($A18,'Frais généraux'!$A$2:$A$151,'Frais généraux'!$G$2:$G$151),""))</f>
        <v/>
      </c>
      <c r="C18" s="28" t="n"/>
      <c r="D18" s="48" t="n"/>
      <c r="E18" s="32" t="n"/>
      <c r="F18" s="42">
        <f>IF($A18="","",IFERROR(_xlfn.XLOOKUP($A18,'Frais généraux'!$A$2:$A$151,'Frais généraux'!$I$2:$I$151),""))</f>
        <v/>
      </c>
      <c r="G18" s="33">
        <f>IF($A18="","",SUMIFS('Ventilation'!$E$2:$E$501,'Ventilation'!$A$2:$A$501,$A18))</f>
        <v/>
      </c>
      <c r="H18" s="43">
        <f>IF($A18="","",IFERROR($E18/$G18,0))</f>
        <v/>
      </c>
      <c r="I18" s="29">
        <f>IF($A18="","",IF(COUNTIF('Frais généraux'!$A$2:$A$151,$A18)=0,"ID inconnu",IF(OR(NOT(ISNUMBER($E18)),$E18&lt;=0),"Coefficient invalide",IF(OR(AND($B18="Lot",OR($C18="",$D18&lt;&gt;"")),AND($B18="Période",OR($D18="",$C18&lt;&gt;"")),AND($B18&lt;&gt;"Lot",$B18&lt;&gt;"Période")),"Cible incohérente",IF(IF($B18="Lot",COUNTIFS('Ventilation'!$A$2:$A$501,$A18,'Ventilation'!$C$2:$C$501,$C18),COUNTIFS('Ventilation'!$A$2:$A$501,$A18,'Ventilation'!$D$2:$D$501,$D18))&gt;1,"Cible en double","")))))</f>
        <v/>
      </c>
      <c r="J18" s="42">
        <f>IF(OR($A18="",$I18&lt;&gt;""),"",$F18*$H18)</f>
        <v/>
      </c>
    </row>
    <row r="19">
      <c r="A19" s="23" t="n"/>
      <c r="B19" s="31">
        <f>IF($A19="","",IFERROR(_xlfn.XLOOKUP($A19,'Frais généraux'!$A$2:$A$151,'Frais généraux'!$G$2:$G$151),""))</f>
        <v/>
      </c>
      <c r="C19" s="28" t="n"/>
      <c r="D19" s="48" t="n"/>
      <c r="E19" s="32" t="n"/>
      <c r="F19" s="45">
        <f>IF($A19="","",IFERROR(_xlfn.XLOOKUP($A19,'Frais généraux'!$A$2:$A$151,'Frais généraux'!$I$2:$I$151),""))</f>
        <v/>
      </c>
      <c r="G19" s="34">
        <f>IF($A19="","",SUMIFS('Ventilation'!$E$2:$E$501,'Ventilation'!$A$2:$A$501,$A19))</f>
        <v/>
      </c>
      <c r="H19" s="46">
        <f>IF($A19="","",IFERROR($E19/$G19,0))</f>
        <v/>
      </c>
      <c r="I19" s="31">
        <f>IF($A19="","",IF(COUNTIF('Frais généraux'!$A$2:$A$151,$A19)=0,"ID inconnu",IF(OR(NOT(ISNUMBER($E19)),$E19&lt;=0),"Coefficient invalide",IF(OR(AND($B19="Lot",OR($C19="",$D19&lt;&gt;"")),AND($B19="Période",OR($D19="",$C19&lt;&gt;"")),AND($B19&lt;&gt;"Lot",$B19&lt;&gt;"Période")),"Cible incohérente",IF(IF($B19="Lot",COUNTIFS('Ventilation'!$A$2:$A$501,$A19,'Ventilation'!$C$2:$C$501,$C19),COUNTIFS('Ventilation'!$A$2:$A$501,$A19,'Ventilation'!$D$2:$D$501,$D19))&gt;1,"Cible en double","")))))</f>
        <v/>
      </c>
      <c r="J19" s="45">
        <f>IF(OR($A19="",$I19&lt;&gt;""),"",$F19*$H19)</f>
        <v/>
      </c>
    </row>
    <row r="20">
      <c r="A20" s="23" t="n"/>
      <c r="B20" s="29">
        <f>IF($A20="","",IFERROR(_xlfn.XLOOKUP($A20,'Frais généraux'!$A$2:$A$151,'Frais généraux'!$G$2:$G$151),""))</f>
        <v/>
      </c>
      <c r="C20" s="28" t="n"/>
      <c r="D20" s="48" t="n"/>
      <c r="E20" s="32" t="n"/>
      <c r="F20" s="42">
        <f>IF($A20="","",IFERROR(_xlfn.XLOOKUP($A20,'Frais généraux'!$A$2:$A$151,'Frais généraux'!$I$2:$I$151),""))</f>
        <v/>
      </c>
      <c r="G20" s="33">
        <f>IF($A20="","",SUMIFS('Ventilation'!$E$2:$E$501,'Ventilation'!$A$2:$A$501,$A20))</f>
        <v/>
      </c>
      <c r="H20" s="43">
        <f>IF($A20="","",IFERROR($E20/$G20,0))</f>
        <v/>
      </c>
      <c r="I20" s="29">
        <f>IF($A20="","",IF(COUNTIF('Frais généraux'!$A$2:$A$151,$A20)=0,"ID inconnu",IF(OR(NOT(ISNUMBER($E20)),$E20&lt;=0),"Coefficient invalide",IF(OR(AND($B20="Lot",OR($C20="",$D20&lt;&gt;"")),AND($B20="Période",OR($D20="",$C20&lt;&gt;"")),AND($B20&lt;&gt;"Lot",$B20&lt;&gt;"Période")),"Cible incohérente",IF(IF($B20="Lot",COUNTIFS('Ventilation'!$A$2:$A$501,$A20,'Ventilation'!$C$2:$C$501,$C20),COUNTIFS('Ventilation'!$A$2:$A$501,$A20,'Ventilation'!$D$2:$D$501,$D20))&gt;1,"Cible en double","")))))</f>
        <v/>
      </c>
      <c r="J20" s="42">
        <f>IF(OR($A20="",$I20&lt;&gt;""),"",$F20*$H20)</f>
        <v/>
      </c>
    </row>
    <row r="21">
      <c r="A21" s="23" t="n"/>
      <c r="B21" s="31">
        <f>IF($A21="","",IFERROR(_xlfn.XLOOKUP($A21,'Frais généraux'!$A$2:$A$151,'Frais généraux'!$G$2:$G$151),""))</f>
        <v/>
      </c>
      <c r="C21" s="28" t="n"/>
      <c r="D21" s="48" t="n"/>
      <c r="E21" s="32" t="n"/>
      <c r="F21" s="45">
        <f>IF($A21="","",IFERROR(_xlfn.XLOOKUP($A21,'Frais généraux'!$A$2:$A$151,'Frais généraux'!$I$2:$I$151),""))</f>
        <v/>
      </c>
      <c r="G21" s="34">
        <f>IF($A21="","",SUMIFS('Ventilation'!$E$2:$E$501,'Ventilation'!$A$2:$A$501,$A21))</f>
        <v/>
      </c>
      <c r="H21" s="46">
        <f>IF($A21="","",IFERROR($E21/$G21,0))</f>
        <v/>
      </c>
      <c r="I21" s="31">
        <f>IF($A21="","",IF(COUNTIF('Frais généraux'!$A$2:$A$151,$A21)=0,"ID inconnu",IF(OR(NOT(ISNUMBER($E21)),$E21&lt;=0),"Coefficient invalide",IF(OR(AND($B21="Lot",OR($C21="",$D21&lt;&gt;"")),AND($B21="Période",OR($D21="",$C21&lt;&gt;"")),AND($B21&lt;&gt;"Lot",$B21&lt;&gt;"Période")),"Cible incohérente",IF(IF($B21="Lot",COUNTIFS('Ventilation'!$A$2:$A$501,$A21,'Ventilation'!$C$2:$C$501,$C21),COUNTIFS('Ventilation'!$A$2:$A$501,$A21,'Ventilation'!$D$2:$D$501,$D21))&gt;1,"Cible en double","")))))</f>
        <v/>
      </c>
      <c r="J21" s="45">
        <f>IF(OR($A21="",$I21&lt;&gt;""),"",$F21*$H21)</f>
        <v/>
      </c>
    </row>
    <row r="22">
      <c r="A22" s="23" t="n"/>
      <c r="B22" s="29">
        <f>IF($A22="","",IFERROR(_xlfn.XLOOKUP($A22,'Frais généraux'!$A$2:$A$151,'Frais généraux'!$G$2:$G$151),""))</f>
        <v/>
      </c>
      <c r="C22" s="28" t="n"/>
      <c r="D22" s="48" t="n"/>
      <c r="E22" s="32" t="n"/>
      <c r="F22" s="42">
        <f>IF($A22="","",IFERROR(_xlfn.XLOOKUP($A22,'Frais généraux'!$A$2:$A$151,'Frais généraux'!$I$2:$I$151),""))</f>
        <v/>
      </c>
      <c r="G22" s="33">
        <f>IF($A22="","",SUMIFS('Ventilation'!$E$2:$E$501,'Ventilation'!$A$2:$A$501,$A22))</f>
        <v/>
      </c>
      <c r="H22" s="43">
        <f>IF($A22="","",IFERROR($E22/$G22,0))</f>
        <v/>
      </c>
      <c r="I22" s="29">
        <f>IF($A22="","",IF(COUNTIF('Frais généraux'!$A$2:$A$151,$A22)=0,"ID inconnu",IF(OR(NOT(ISNUMBER($E22)),$E22&lt;=0),"Coefficient invalide",IF(OR(AND($B22="Lot",OR($C22="",$D22&lt;&gt;"")),AND($B22="Période",OR($D22="",$C22&lt;&gt;"")),AND($B22&lt;&gt;"Lot",$B22&lt;&gt;"Période")),"Cible incohérente",IF(IF($B22="Lot",COUNTIFS('Ventilation'!$A$2:$A$501,$A22,'Ventilation'!$C$2:$C$501,$C22),COUNTIFS('Ventilation'!$A$2:$A$501,$A22,'Ventilation'!$D$2:$D$501,$D22))&gt;1,"Cible en double","")))))</f>
        <v/>
      </c>
      <c r="J22" s="42">
        <f>IF(OR($A22="",$I22&lt;&gt;""),"",$F22*$H22)</f>
        <v/>
      </c>
    </row>
    <row r="23">
      <c r="A23" s="23" t="n"/>
      <c r="B23" s="31">
        <f>IF($A23="","",IFERROR(_xlfn.XLOOKUP($A23,'Frais généraux'!$A$2:$A$151,'Frais généraux'!$G$2:$G$151),""))</f>
        <v/>
      </c>
      <c r="C23" s="28" t="n"/>
      <c r="D23" s="48" t="n"/>
      <c r="E23" s="32" t="n"/>
      <c r="F23" s="45">
        <f>IF($A23="","",IFERROR(_xlfn.XLOOKUP($A23,'Frais généraux'!$A$2:$A$151,'Frais généraux'!$I$2:$I$151),""))</f>
        <v/>
      </c>
      <c r="G23" s="34">
        <f>IF($A23="","",SUMIFS('Ventilation'!$E$2:$E$501,'Ventilation'!$A$2:$A$501,$A23))</f>
        <v/>
      </c>
      <c r="H23" s="46">
        <f>IF($A23="","",IFERROR($E23/$G23,0))</f>
        <v/>
      </c>
      <c r="I23" s="31">
        <f>IF($A23="","",IF(COUNTIF('Frais généraux'!$A$2:$A$151,$A23)=0,"ID inconnu",IF(OR(NOT(ISNUMBER($E23)),$E23&lt;=0),"Coefficient invalide",IF(OR(AND($B23="Lot",OR($C23="",$D23&lt;&gt;"")),AND($B23="Période",OR($D23="",$C23&lt;&gt;"")),AND($B23&lt;&gt;"Lot",$B23&lt;&gt;"Période")),"Cible incohérente",IF(IF($B23="Lot",COUNTIFS('Ventilation'!$A$2:$A$501,$A23,'Ventilation'!$C$2:$C$501,$C23),COUNTIFS('Ventilation'!$A$2:$A$501,$A23,'Ventilation'!$D$2:$D$501,$D23))&gt;1,"Cible en double","")))))</f>
        <v/>
      </c>
      <c r="J23" s="45">
        <f>IF(OR($A23="",$I23&lt;&gt;""),"",$F23*$H23)</f>
        <v/>
      </c>
    </row>
    <row r="24">
      <c r="A24" s="23" t="n"/>
      <c r="B24" s="29">
        <f>IF($A24="","",IFERROR(_xlfn.XLOOKUP($A24,'Frais généraux'!$A$2:$A$151,'Frais généraux'!$G$2:$G$151),""))</f>
        <v/>
      </c>
      <c r="C24" s="28" t="n"/>
      <c r="D24" s="48" t="n"/>
      <c r="E24" s="32" t="n"/>
      <c r="F24" s="42">
        <f>IF($A24="","",IFERROR(_xlfn.XLOOKUP($A24,'Frais généraux'!$A$2:$A$151,'Frais généraux'!$I$2:$I$151),""))</f>
        <v/>
      </c>
      <c r="G24" s="33">
        <f>IF($A24="","",SUMIFS('Ventilation'!$E$2:$E$501,'Ventilation'!$A$2:$A$501,$A24))</f>
        <v/>
      </c>
      <c r="H24" s="43">
        <f>IF($A24="","",IFERROR($E24/$G24,0))</f>
        <v/>
      </c>
      <c r="I24" s="29">
        <f>IF($A24="","",IF(COUNTIF('Frais généraux'!$A$2:$A$151,$A24)=0,"ID inconnu",IF(OR(NOT(ISNUMBER($E24)),$E24&lt;=0),"Coefficient invalide",IF(OR(AND($B24="Lot",OR($C24="",$D24&lt;&gt;"")),AND($B24="Période",OR($D24="",$C24&lt;&gt;"")),AND($B24&lt;&gt;"Lot",$B24&lt;&gt;"Période")),"Cible incohérente",IF(IF($B24="Lot",COUNTIFS('Ventilation'!$A$2:$A$501,$A24,'Ventilation'!$C$2:$C$501,$C24),COUNTIFS('Ventilation'!$A$2:$A$501,$A24,'Ventilation'!$D$2:$D$501,$D24))&gt;1,"Cible en double","")))))</f>
        <v/>
      </c>
      <c r="J24" s="42">
        <f>IF(OR($A24="",$I24&lt;&gt;""),"",$F24*$H24)</f>
        <v/>
      </c>
    </row>
    <row r="25">
      <c r="A25" s="23" t="n"/>
      <c r="B25" s="31">
        <f>IF($A25="","",IFERROR(_xlfn.XLOOKUP($A25,'Frais généraux'!$A$2:$A$151,'Frais généraux'!$G$2:$G$151),""))</f>
        <v/>
      </c>
      <c r="C25" s="28" t="n"/>
      <c r="D25" s="48" t="n"/>
      <c r="E25" s="32" t="n"/>
      <c r="F25" s="45">
        <f>IF($A25="","",IFERROR(_xlfn.XLOOKUP($A25,'Frais généraux'!$A$2:$A$151,'Frais généraux'!$I$2:$I$151),""))</f>
        <v/>
      </c>
      <c r="G25" s="34">
        <f>IF($A25="","",SUMIFS('Ventilation'!$E$2:$E$501,'Ventilation'!$A$2:$A$501,$A25))</f>
        <v/>
      </c>
      <c r="H25" s="46">
        <f>IF($A25="","",IFERROR($E25/$G25,0))</f>
        <v/>
      </c>
      <c r="I25" s="31">
        <f>IF($A25="","",IF(COUNTIF('Frais généraux'!$A$2:$A$151,$A25)=0,"ID inconnu",IF(OR(NOT(ISNUMBER($E25)),$E25&lt;=0),"Coefficient invalide",IF(OR(AND($B25="Lot",OR($C25="",$D25&lt;&gt;"")),AND($B25="Période",OR($D25="",$C25&lt;&gt;"")),AND($B25&lt;&gt;"Lot",$B25&lt;&gt;"Période")),"Cible incohérente",IF(IF($B25="Lot",COUNTIFS('Ventilation'!$A$2:$A$501,$A25,'Ventilation'!$C$2:$C$501,$C25),COUNTIFS('Ventilation'!$A$2:$A$501,$A25,'Ventilation'!$D$2:$D$501,$D25))&gt;1,"Cible en double","")))))</f>
        <v/>
      </c>
      <c r="J25" s="45">
        <f>IF(OR($A25="",$I25&lt;&gt;""),"",$F25*$H25)</f>
        <v/>
      </c>
    </row>
    <row r="26">
      <c r="A26" s="23" t="n"/>
      <c r="B26" s="29">
        <f>IF($A26="","",IFERROR(_xlfn.XLOOKUP($A26,'Frais généraux'!$A$2:$A$151,'Frais généraux'!$G$2:$G$151),""))</f>
        <v/>
      </c>
      <c r="C26" s="28" t="n"/>
      <c r="D26" s="48" t="n"/>
      <c r="E26" s="32" t="n"/>
      <c r="F26" s="42">
        <f>IF($A26="","",IFERROR(_xlfn.XLOOKUP($A26,'Frais généraux'!$A$2:$A$151,'Frais généraux'!$I$2:$I$151),""))</f>
        <v/>
      </c>
      <c r="G26" s="33">
        <f>IF($A26="","",SUMIFS('Ventilation'!$E$2:$E$501,'Ventilation'!$A$2:$A$501,$A26))</f>
        <v/>
      </c>
      <c r="H26" s="43">
        <f>IF($A26="","",IFERROR($E26/$G26,0))</f>
        <v/>
      </c>
      <c r="I26" s="29">
        <f>IF($A26="","",IF(COUNTIF('Frais généraux'!$A$2:$A$151,$A26)=0,"ID inconnu",IF(OR(NOT(ISNUMBER($E26)),$E26&lt;=0),"Coefficient invalide",IF(OR(AND($B26="Lot",OR($C26="",$D26&lt;&gt;"")),AND($B26="Période",OR($D26="",$C26&lt;&gt;"")),AND($B26&lt;&gt;"Lot",$B26&lt;&gt;"Période")),"Cible incohérente",IF(IF($B26="Lot",COUNTIFS('Ventilation'!$A$2:$A$501,$A26,'Ventilation'!$C$2:$C$501,$C26),COUNTIFS('Ventilation'!$A$2:$A$501,$A26,'Ventilation'!$D$2:$D$501,$D26))&gt;1,"Cible en double","")))))</f>
        <v/>
      </c>
      <c r="J26" s="42">
        <f>IF(OR($A26="",$I26&lt;&gt;""),"",$F26*$H26)</f>
        <v/>
      </c>
    </row>
    <row r="27">
      <c r="A27" s="23" t="n"/>
      <c r="B27" s="31">
        <f>IF($A27="","",IFERROR(_xlfn.XLOOKUP($A27,'Frais généraux'!$A$2:$A$151,'Frais généraux'!$G$2:$G$151),""))</f>
        <v/>
      </c>
      <c r="C27" s="28" t="n"/>
      <c r="D27" s="48" t="n"/>
      <c r="E27" s="32" t="n"/>
      <c r="F27" s="45">
        <f>IF($A27="","",IFERROR(_xlfn.XLOOKUP($A27,'Frais généraux'!$A$2:$A$151,'Frais généraux'!$I$2:$I$151),""))</f>
        <v/>
      </c>
      <c r="G27" s="34">
        <f>IF($A27="","",SUMIFS('Ventilation'!$E$2:$E$501,'Ventilation'!$A$2:$A$501,$A27))</f>
        <v/>
      </c>
      <c r="H27" s="46">
        <f>IF($A27="","",IFERROR($E27/$G27,0))</f>
        <v/>
      </c>
      <c r="I27" s="31">
        <f>IF($A27="","",IF(COUNTIF('Frais généraux'!$A$2:$A$151,$A27)=0,"ID inconnu",IF(OR(NOT(ISNUMBER($E27)),$E27&lt;=0),"Coefficient invalide",IF(OR(AND($B27="Lot",OR($C27="",$D27&lt;&gt;"")),AND($B27="Période",OR($D27="",$C27&lt;&gt;"")),AND($B27&lt;&gt;"Lot",$B27&lt;&gt;"Période")),"Cible incohérente",IF(IF($B27="Lot",COUNTIFS('Ventilation'!$A$2:$A$501,$A27,'Ventilation'!$C$2:$C$501,$C27),COUNTIFS('Ventilation'!$A$2:$A$501,$A27,'Ventilation'!$D$2:$D$501,$D27))&gt;1,"Cible en double","")))))</f>
        <v/>
      </c>
      <c r="J27" s="45">
        <f>IF(OR($A27="",$I27&lt;&gt;""),"",$F27*$H27)</f>
        <v/>
      </c>
    </row>
    <row r="28">
      <c r="A28" s="23" t="n"/>
      <c r="B28" s="29">
        <f>IF($A28="","",IFERROR(_xlfn.XLOOKUP($A28,'Frais généraux'!$A$2:$A$151,'Frais généraux'!$G$2:$G$151),""))</f>
        <v/>
      </c>
      <c r="C28" s="28" t="n"/>
      <c r="D28" s="48" t="n"/>
      <c r="E28" s="32" t="n"/>
      <c r="F28" s="42">
        <f>IF($A28="","",IFERROR(_xlfn.XLOOKUP($A28,'Frais généraux'!$A$2:$A$151,'Frais généraux'!$I$2:$I$151),""))</f>
        <v/>
      </c>
      <c r="G28" s="33">
        <f>IF($A28="","",SUMIFS('Ventilation'!$E$2:$E$501,'Ventilation'!$A$2:$A$501,$A28))</f>
        <v/>
      </c>
      <c r="H28" s="43">
        <f>IF($A28="","",IFERROR($E28/$G28,0))</f>
        <v/>
      </c>
      <c r="I28" s="29">
        <f>IF($A28="","",IF(COUNTIF('Frais généraux'!$A$2:$A$151,$A28)=0,"ID inconnu",IF(OR(NOT(ISNUMBER($E28)),$E28&lt;=0),"Coefficient invalide",IF(OR(AND($B28="Lot",OR($C28="",$D28&lt;&gt;"")),AND($B28="Période",OR($D28="",$C28&lt;&gt;"")),AND($B28&lt;&gt;"Lot",$B28&lt;&gt;"Période")),"Cible incohérente",IF(IF($B28="Lot",COUNTIFS('Ventilation'!$A$2:$A$501,$A28,'Ventilation'!$C$2:$C$501,$C28),COUNTIFS('Ventilation'!$A$2:$A$501,$A28,'Ventilation'!$D$2:$D$501,$D28))&gt;1,"Cible en double","")))))</f>
        <v/>
      </c>
      <c r="J28" s="42">
        <f>IF(OR($A28="",$I28&lt;&gt;""),"",$F28*$H28)</f>
        <v/>
      </c>
    </row>
    <row r="29">
      <c r="A29" s="23" t="n"/>
      <c r="B29" s="31">
        <f>IF($A29="","",IFERROR(_xlfn.XLOOKUP($A29,'Frais généraux'!$A$2:$A$151,'Frais généraux'!$G$2:$G$151),""))</f>
        <v/>
      </c>
      <c r="C29" s="28" t="n"/>
      <c r="D29" s="48" t="n"/>
      <c r="E29" s="32" t="n"/>
      <c r="F29" s="45">
        <f>IF($A29="","",IFERROR(_xlfn.XLOOKUP($A29,'Frais généraux'!$A$2:$A$151,'Frais généraux'!$I$2:$I$151),""))</f>
        <v/>
      </c>
      <c r="G29" s="34">
        <f>IF($A29="","",SUMIFS('Ventilation'!$E$2:$E$501,'Ventilation'!$A$2:$A$501,$A29))</f>
        <v/>
      </c>
      <c r="H29" s="46">
        <f>IF($A29="","",IFERROR($E29/$G29,0))</f>
        <v/>
      </c>
      <c r="I29" s="31">
        <f>IF($A29="","",IF(COUNTIF('Frais généraux'!$A$2:$A$151,$A29)=0,"ID inconnu",IF(OR(NOT(ISNUMBER($E29)),$E29&lt;=0),"Coefficient invalide",IF(OR(AND($B29="Lot",OR($C29="",$D29&lt;&gt;"")),AND($B29="Période",OR($D29="",$C29&lt;&gt;"")),AND($B29&lt;&gt;"Lot",$B29&lt;&gt;"Période")),"Cible incohérente",IF(IF($B29="Lot",COUNTIFS('Ventilation'!$A$2:$A$501,$A29,'Ventilation'!$C$2:$C$501,$C29),COUNTIFS('Ventilation'!$A$2:$A$501,$A29,'Ventilation'!$D$2:$D$501,$D29))&gt;1,"Cible en double","")))))</f>
        <v/>
      </c>
      <c r="J29" s="45">
        <f>IF(OR($A29="",$I29&lt;&gt;""),"",$F29*$H29)</f>
        <v/>
      </c>
    </row>
    <row r="30">
      <c r="A30" s="23" t="n"/>
      <c r="B30" s="29">
        <f>IF($A30="","",IFERROR(_xlfn.XLOOKUP($A30,'Frais généraux'!$A$2:$A$151,'Frais généraux'!$G$2:$G$151),""))</f>
        <v/>
      </c>
      <c r="C30" s="28" t="n"/>
      <c r="D30" s="48" t="n"/>
      <c r="E30" s="32" t="n"/>
      <c r="F30" s="42">
        <f>IF($A30="","",IFERROR(_xlfn.XLOOKUP($A30,'Frais généraux'!$A$2:$A$151,'Frais généraux'!$I$2:$I$151),""))</f>
        <v/>
      </c>
      <c r="G30" s="33">
        <f>IF($A30="","",SUMIFS('Ventilation'!$E$2:$E$501,'Ventilation'!$A$2:$A$501,$A30))</f>
        <v/>
      </c>
      <c r="H30" s="43">
        <f>IF($A30="","",IFERROR($E30/$G30,0))</f>
        <v/>
      </c>
      <c r="I30" s="29">
        <f>IF($A30="","",IF(COUNTIF('Frais généraux'!$A$2:$A$151,$A30)=0,"ID inconnu",IF(OR(NOT(ISNUMBER($E30)),$E30&lt;=0),"Coefficient invalide",IF(OR(AND($B30="Lot",OR($C30="",$D30&lt;&gt;"")),AND($B30="Période",OR($D30="",$C30&lt;&gt;"")),AND($B30&lt;&gt;"Lot",$B30&lt;&gt;"Période")),"Cible incohérente",IF(IF($B30="Lot",COUNTIFS('Ventilation'!$A$2:$A$501,$A30,'Ventilation'!$C$2:$C$501,$C30),COUNTIFS('Ventilation'!$A$2:$A$501,$A30,'Ventilation'!$D$2:$D$501,$D30))&gt;1,"Cible en double","")))))</f>
        <v/>
      </c>
      <c r="J30" s="42">
        <f>IF(OR($A30="",$I30&lt;&gt;""),"",$F30*$H30)</f>
        <v/>
      </c>
    </row>
    <row r="31">
      <c r="A31" s="23" t="n"/>
      <c r="B31" s="31">
        <f>IF($A31="","",IFERROR(_xlfn.XLOOKUP($A31,'Frais généraux'!$A$2:$A$151,'Frais généraux'!$G$2:$G$151),""))</f>
        <v/>
      </c>
      <c r="C31" s="28" t="n"/>
      <c r="D31" s="48" t="n"/>
      <c r="E31" s="32" t="n"/>
      <c r="F31" s="45">
        <f>IF($A31="","",IFERROR(_xlfn.XLOOKUP($A31,'Frais généraux'!$A$2:$A$151,'Frais généraux'!$I$2:$I$151),""))</f>
        <v/>
      </c>
      <c r="G31" s="34">
        <f>IF($A31="","",SUMIFS('Ventilation'!$E$2:$E$501,'Ventilation'!$A$2:$A$501,$A31))</f>
        <v/>
      </c>
      <c r="H31" s="46">
        <f>IF($A31="","",IFERROR($E31/$G31,0))</f>
        <v/>
      </c>
      <c r="I31" s="31">
        <f>IF($A31="","",IF(COUNTIF('Frais généraux'!$A$2:$A$151,$A31)=0,"ID inconnu",IF(OR(NOT(ISNUMBER($E31)),$E31&lt;=0),"Coefficient invalide",IF(OR(AND($B31="Lot",OR($C31="",$D31&lt;&gt;"")),AND($B31="Période",OR($D31="",$C31&lt;&gt;"")),AND($B31&lt;&gt;"Lot",$B31&lt;&gt;"Période")),"Cible incohérente",IF(IF($B31="Lot",COUNTIFS('Ventilation'!$A$2:$A$501,$A31,'Ventilation'!$C$2:$C$501,$C31),COUNTIFS('Ventilation'!$A$2:$A$501,$A31,'Ventilation'!$D$2:$D$501,$D31))&gt;1,"Cible en double","")))))</f>
        <v/>
      </c>
      <c r="J31" s="45">
        <f>IF(OR($A31="",$I31&lt;&gt;""),"",$F31*$H31)</f>
        <v/>
      </c>
    </row>
    <row r="32">
      <c r="A32" s="23" t="n"/>
      <c r="B32" s="29">
        <f>IF($A32="","",IFERROR(_xlfn.XLOOKUP($A32,'Frais généraux'!$A$2:$A$151,'Frais généraux'!$G$2:$G$151),""))</f>
        <v/>
      </c>
      <c r="C32" s="28" t="n"/>
      <c r="D32" s="48" t="n"/>
      <c r="E32" s="32" t="n"/>
      <c r="F32" s="42">
        <f>IF($A32="","",IFERROR(_xlfn.XLOOKUP($A32,'Frais généraux'!$A$2:$A$151,'Frais généraux'!$I$2:$I$151),""))</f>
        <v/>
      </c>
      <c r="G32" s="33">
        <f>IF($A32="","",SUMIFS('Ventilation'!$E$2:$E$501,'Ventilation'!$A$2:$A$501,$A32))</f>
        <v/>
      </c>
      <c r="H32" s="43">
        <f>IF($A32="","",IFERROR($E32/$G32,0))</f>
        <v/>
      </c>
      <c r="I32" s="29">
        <f>IF($A32="","",IF(COUNTIF('Frais généraux'!$A$2:$A$151,$A32)=0,"ID inconnu",IF(OR(NOT(ISNUMBER($E32)),$E32&lt;=0),"Coefficient invalide",IF(OR(AND($B32="Lot",OR($C32="",$D32&lt;&gt;"")),AND($B32="Période",OR($D32="",$C32&lt;&gt;"")),AND($B32&lt;&gt;"Lot",$B32&lt;&gt;"Période")),"Cible incohérente",IF(IF($B32="Lot",COUNTIFS('Ventilation'!$A$2:$A$501,$A32,'Ventilation'!$C$2:$C$501,$C32),COUNTIFS('Ventilation'!$A$2:$A$501,$A32,'Ventilation'!$D$2:$D$501,$D32))&gt;1,"Cible en double","")))))</f>
        <v/>
      </c>
      <c r="J32" s="42">
        <f>IF(OR($A32="",$I32&lt;&gt;""),"",$F32*$H32)</f>
        <v/>
      </c>
    </row>
    <row r="33">
      <c r="A33" s="23" t="n"/>
      <c r="B33" s="31">
        <f>IF($A33="","",IFERROR(_xlfn.XLOOKUP($A33,'Frais généraux'!$A$2:$A$151,'Frais généraux'!$G$2:$G$151),""))</f>
        <v/>
      </c>
      <c r="C33" s="28" t="n"/>
      <c r="D33" s="48" t="n"/>
      <c r="E33" s="32" t="n"/>
      <c r="F33" s="45">
        <f>IF($A33="","",IFERROR(_xlfn.XLOOKUP($A33,'Frais généraux'!$A$2:$A$151,'Frais généraux'!$I$2:$I$151),""))</f>
        <v/>
      </c>
      <c r="G33" s="34">
        <f>IF($A33="","",SUMIFS('Ventilation'!$E$2:$E$501,'Ventilation'!$A$2:$A$501,$A33))</f>
        <v/>
      </c>
      <c r="H33" s="46">
        <f>IF($A33="","",IFERROR($E33/$G33,0))</f>
        <v/>
      </c>
      <c r="I33" s="31">
        <f>IF($A33="","",IF(COUNTIF('Frais généraux'!$A$2:$A$151,$A33)=0,"ID inconnu",IF(OR(NOT(ISNUMBER($E33)),$E33&lt;=0),"Coefficient invalide",IF(OR(AND($B33="Lot",OR($C33="",$D33&lt;&gt;"")),AND($B33="Période",OR($D33="",$C33&lt;&gt;"")),AND($B33&lt;&gt;"Lot",$B33&lt;&gt;"Période")),"Cible incohérente",IF(IF($B33="Lot",COUNTIFS('Ventilation'!$A$2:$A$501,$A33,'Ventilation'!$C$2:$C$501,$C33),COUNTIFS('Ventilation'!$A$2:$A$501,$A33,'Ventilation'!$D$2:$D$501,$D33))&gt;1,"Cible en double","")))))</f>
        <v/>
      </c>
      <c r="J33" s="45">
        <f>IF(OR($A33="",$I33&lt;&gt;""),"",$F33*$H33)</f>
        <v/>
      </c>
    </row>
    <row r="34">
      <c r="A34" s="23" t="n"/>
      <c r="B34" s="29">
        <f>IF($A34="","",IFERROR(_xlfn.XLOOKUP($A34,'Frais généraux'!$A$2:$A$151,'Frais généraux'!$G$2:$G$151),""))</f>
        <v/>
      </c>
      <c r="C34" s="28" t="n"/>
      <c r="D34" s="48" t="n"/>
      <c r="E34" s="32" t="n"/>
      <c r="F34" s="42">
        <f>IF($A34="","",IFERROR(_xlfn.XLOOKUP($A34,'Frais généraux'!$A$2:$A$151,'Frais généraux'!$I$2:$I$151),""))</f>
        <v/>
      </c>
      <c r="G34" s="33">
        <f>IF($A34="","",SUMIFS('Ventilation'!$E$2:$E$501,'Ventilation'!$A$2:$A$501,$A34))</f>
        <v/>
      </c>
      <c r="H34" s="43">
        <f>IF($A34="","",IFERROR($E34/$G34,0))</f>
        <v/>
      </c>
      <c r="I34" s="29">
        <f>IF($A34="","",IF(COUNTIF('Frais généraux'!$A$2:$A$151,$A34)=0,"ID inconnu",IF(OR(NOT(ISNUMBER($E34)),$E34&lt;=0),"Coefficient invalide",IF(OR(AND($B34="Lot",OR($C34="",$D34&lt;&gt;"")),AND($B34="Période",OR($D34="",$C34&lt;&gt;"")),AND($B34&lt;&gt;"Lot",$B34&lt;&gt;"Période")),"Cible incohérente",IF(IF($B34="Lot",COUNTIFS('Ventilation'!$A$2:$A$501,$A34,'Ventilation'!$C$2:$C$501,$C34),COUNTIFS('Ventilation'!$A$2:$A$501,$A34,'Ventilation'!$D$2:$D$501,$D34))&gt;1,"Cible en double","")))))</f>
        <v/>
      </c>
      <c r="J34" s="42">
        <f>IF(OR($A34="",$I34&lt;&gt;""),"",$F34*$H34)</f>
        <v/>
      </c>
    </row>
    <row r="35">
      <c r="A35" s="23" t="n"/>
      <c r="B35" s="31">
        <f>IF($A35="","",IFERROR(_xlfn.XLOOKUP($A35,'Frais généraux'!$A$2:$A$151,'Frais généraux'!$G$2:$G$151),""))</f>
        <v/>
      </c>
      <c r="C35" s="28" t="n"/>
      <c r="D35" s="48" t="n"/>
      <c r="E35" s="32" t="n"/>
      <c r="F35" s="45">
        <f>IF($A35="","",IFERROR(_xlfn.XLOOKUP($A35,'Frais généraux'!$A$2:$A$151,'Frais généraux'!$I$2:$I$151),""))</f>
        <v/>
      </c>
      <c r="G35" s="34">
        <f>IF($A35="","",SUMIFS('Ventilation'!$E$2:$E$501,'Ventilation'!$A$2:$A$501,$A35))</f>
        <v/>
      </c>
      <c r="H35" s="46">
        <f>IF($A35="","",IFERROR($E35/$G35,0))</f>
        <v/>
      </c>
      <c r="I35" s="31">
        <f>IF($A35="","",IF(COUNTIF('Frais généraux'!$A$2:$A$151,$A35)=0,"ID inconnu",IF(OR(NOT(ISNUMBER($E35)),$E35&lt;=0),"Coefficient invalide",IF(OR(AND($B35="Lot",OR($C35="",$D35&lt;&gt;"")),AND($B35="Période",OR($D35="",$C35&lt;&gt;"")),AND($B35&lt;&gt;"Lot",$B35&lt;&gt;"Période")),"Cible incohérente",IF(IF($B35="Lot",COUNTIFS('Ventilation'!$A$2:$A$501,$A35,'Ventilation'!$C$2:$C$501,$C35),COUNTIFS('Ventilation'!$A$2:$A$501,$A35,'Ventilation'!$D$2:$D$501,$D35))&gt;1,"Cible en double","")))))</f>
        <v/>
      </c>
      <c r="J35" s="45">
        <f>IF(OR($A35="",$I35&lt;&gt;""),"",$F35*$H35)</f>
        <v/>
      </c>
    </row>
    <row r="36">
      <c r="A36" s="23" t="n"/>
      <c r="B36" s="29">
        <f>IF($A36="","",IFERROR(_xlfn.XLOOKUP($A36,'Frais généraux'!$A$2:$A$151,'Frais généraux'!$G$2:$G$151),""))</f>
        <v/>
      </c>
      <c r="C36" s="28" t="n"/>
      <c r="D36" s="48" t="n"/>
      <c r="E36" s="32" t="n"/>
      <c r="F36" s="42">
        <f>IF($A36="","",IFERROR(_xlfn.XLOOKUP($A36,'Frais généraux'!$A$2:$A$151,'Frais généraux'!$I$2:$I$151),""))</f>
        <v/>
      </c>
      <c r="G36" s="33">
        <f>IF($A36="","",SUMIFS('Ventilation'!$E$2:$E$501,'Ventilation'!$A$2:$A$501,$A36))</f>
        <v/>
      </c>
      <c r="H36" s="43">
        <f>IF($A36="","",IFERROR($E36/$G36,0))</f>
        <v/>
      </c>
      <c r="I36" s="29">
        <f>IF($A36="","",IF(COUNTIF('Frais généraux'!$A$2:$A$151,$A36)=0,"ID inconnu",IF(OR(NOT(ISNUMBER($E36)),$E36&lt;=0),"Coefficient invalide",IF(OR(AND($B36="Lot",OR($C36="",$D36&lt;&gt;"")),AND($B36="Période",OR($D36="",$C36&lt;&gt;"")),AND($B36&lt;&gt;"Lot",$B36&lt;&gt;"Période")),"Cible incohérente",IF(IF($B36="Lot",COUNTIFS('Ventilation'!$A$2:$A$501,$A36,'Ventilation'!$C$2:$C$501,$C36),COUNTIFS('Ventilation'!$A$2:$A$501,$A36,'Ventilation'!$D$2:$D$501,$D36))&gt;1,"Cible en double","")))))</f>
        <v/>
      </c>
      <c r="J36" s="42">
        <f>IF(OR($A36="",$I36&lt;&gt;""),"",$F36*$H36)</f>
        <v/>
      </c>
    </row>
    <row r="37">
      <c r="A37" s="23" t="n"/>
      <c r="B37" s="31">
        <f>IF($A37="","",IFERROR(_xlfn.XLOOKUP($A37,'Frais généraux'!$A$2:$A$151,'Frais généraux'!$G$2:$G$151),""))</f>
        <v/>
      </c>
      <c r="C37" s="28" t="n"/>
      <c r="D37" s="48" t="n"/>
      <c r="E37" s="32" t="n"/>
      <c r="F37" s="45">
        <f>IF($A37="","",IFERROR(_xlfn.XLOOKUP($A37,'Frais généraux'!$A$2:$A$151,'Frais généraux'!$I$2:$I$151),""))</f>
        <v/>
      </c>
      <c r="G37" s="34">
        <f>IF($A37="","",SUMIFS('Ventilation'!$E$2:$E$501,'Ventilation'!$A$2:$A$501,$A37))</f>
        <v/>
      </c>
      <c r="H37" s="46">
        <f>IF($A37="","",IFERROR($E37/$G37,0))</f>
        <v/>
      </c>
      <c r="I37" s="31">
        <f>IF($A37="","",IF(COUNTIF('Frais généraux'!$A$2:$A$151,$A37)=0,"ID inconnu",IF(OR(NOT(ISNUMBER($E37)),$E37&lt;=0),"Coefficient invalide",IF(OR(AND($B37="Lot",OR($C37="",$D37&lt;&gt;"")),AND($B37="Période",OR($D37="",$C37&lt;&gt;"")),AND($B37&lt;&gt;"Lot",$B37&lt;&gt;"Période")),"Cible incohérente",IF(IF($B37="Lot",COUNTIFS('Ventilation'!$A$2:$A$501,$A37,'Ventilation'!$C$2:$C$501,$C37),COUNTIFS('Ventilation'!$A$2:$A$501,$A37,'Ventilation'!$D$2:$D$501,$D37))&gt;1,"Cible en double","")))))</f>
        <v/>
      </c>
      <c r="J37" s="45">
        <f>IF(OR($A37="",$I37&lt;&gt;""),"",$F37*$H37)</f>
        <v/>
      </c>
    </row>
    <row r="38">
      <c r="A38" s="23" t="n"/>
      <c r="B38" s="29">
        <f>IF($A38="","",IFERROR(_xlfn.XLOOKUP($A38,'Frais généraux'!$A$2:$A$151,'Frais généraux'!$G$2:$G$151),""))</f>
        <v/>
      </c>
      <c r="C38" s="28" t="n"/>
      <c r="D38" s="48" t="n"/>
      <c r="E38" s="32" t="n"/>
      <c r="F38" s="42">
        <f>IF($A38="","",IFERROR(_xlfn.XLOOKUP($A38,'Frais généraux'!$A$2:$A$151,'Frais généraux'!$I$2:$I$151),""))</f>
        <v/>
      </c>
      <c r="G38" s="33">
        <f>IF($A38="","",SUMIFS('Ventilation'!$E$2:$E$501,'Ventilation'!$A$2:$A$501,$A38))</f>
        <v/>
      </c>
      <c r="H38" s="43">
        <f>IF($A38="","",IFERROR($E38/$G38,0))</f>
        <v/>
      </c>
      <c r="I38" s="29">
        <f>IF($A38="","",IF(COUNTIF('Frais généraux'!$A$2:$A$151,$A38)=0,"ID inconnu",IF(OR(NOT(ISNUMBER($E38)),$E38&lt;=0),"Coefficient invalide",IF(OR(AND($B38="Lot",OR($C38="",$D38&lt;&gt;"")),AND($B38="Période",OR($D38="",$C38&lt;&gt;"")),AND($B38&lt;&gt;"Lot",$B38&lt;&gt;"Période")),"Cible incohérente",IF(IF($B38="Lot",COUNTIFS('Ventilation'!$A$2:$A$501,$A38,'Ventilation'!$C$2:$C$501,$C38),COUNTIFS('Ventilation'!$A$2:$A$501,$A38,'Ventilation'!$D$2:$D$501,$D38))&gt;1,"Cible en double","")))))</f>
        <v/>
      </c>
      <c r="J38" s="42">
        <f>IF(OR($A38="",$I38&lt;&gt;""),"",$F38*$H38)</f>
        <v/>
      </c>
    </row>
    <row r="39">
      <c r="A39" s="23" t="n"/>
      <c r="B39" s="31">
        <f>IF($A39="","",IFERROR(_xlfn.XLOOKUP($A39,'Frais généraux'!$A$2:$A$151,'Frais généraux'!$G$2:$G$151),""))</f>
        <v/>
      </c>
      <c r="C39" s="28" t="n"/>
      <c r="D39" s="48" t="n"/>
      <c r="E39" s="32" t="n"/>
      <c r="F39" s="45">
        <f>IF($A39="","",IFERROR(_xlfn.XLOOKUP($A39,'Frais généraux'!$A$2:$A$151,'Frais généraux'!$I$2:$I$151),""))</f>
        <v/>
      </c>
      <c r="G39" s="34">
        <f>IF($A39="","",SUMIFS('Ventilation'!$E$2:$E$501,'Ventilation'!$A$2:$A$501,$A39))</f>
        <v/>
      </c>
      <c r="H39" s="46">
        <f>IF($A39="","",IFERROR($E39/$G39,0))</f>
        <v/>
      </c>
      <c r="I39" s="31">
        <f>IF($A39="","",IF(COUNTIF('Frais généraux'!$A$2:$A$151,$A39)=0,"ID inconnu",IF(OR(NOT(ISNUMBER($E39)),$E39&lt;=0),"Coefficient invalide",IF(OR(AND($B39="Lot",OR($C39="",$D39&lt;&gt;"")),AND($B39="Période",OR($D39="",$C39&lt;&gt;"")),AND($B39&lt;&gt;"Lot",$B39&lt;&gt;"Période")),"Cible incohérente",IF(IF($B39="Lot",COUNTIFS('Ventilation'!$A$2:$A$501,$A39,'Ventilation'!$C$2:$C$501,$C39),COUNTIFS('Ventilation'!$A$2:$A$501,$A39,'Ventilation'!$D$2:$D$501,$D39))&gt;1,"Cible en double","")))))</f>
        <v/>
      </c>
      <c r="J39" s="45">
        <f>IF(OR($A39="",$I39&lt;&gt;""),"",$F39*$H39)</f>
        <v/>
      </c>
    </row>
    <row r="40">
      <c r="A40" s="23" t="n"/>
      <c r="B40" s="29">
        <f>IF($A40="","",IFERROR(_xlfn.XLOOKUP($A40,'Frais généraux'!$A$2:$A$151,'Frais généraux'!$G$2:$G$151),""))</f>
        <v/>
      </c>
      <c r="C40" s="28" t="n"/>
      <c r="D40" s="48" t="n"/>
      <c r="E40" s="32" t="n"/>
      <c r="F40" s="42">
        <f>IF($A40="","",IFERROR(_xlfn.XLOOKUP($A40,'Frais généraux'!$A$2:$A$151,'Frais généraux'!$I$2:$I$151),""))</f>
        <v/>
      </c>
      <c r="G40" s="33">
        <f>IF($A40="","",SUMIFS('Ventilation'!$E$2:$E$501,'Ventilation'!$A$2:$A$501,$A40))</f>
        <v/>
      </c>
      <c r="H40" s="43">
        <f>IF($A40="","",IFERROR($E40/$G40,0))</f>
        <v/>
      </c>
      <c r="I40" s="29">
        <f>IF($A40="","",IF(COUNTIF('Frais généraux'!$A$2:$A$151,$A40)=0,"ID inconnu",IF(OR(NOT(ISNUMBER($E40)),$E40&lt;=0),"Coefficient invalide",IF(OR(AND($B40="Lot",OR($C40="",$D40&lt;&gt;"")),AND($B40="Période",OR($D40="",$C40&lt;&gt;"")),AND($B40&lt;&gt;"Lot",$B40&lt;&gt;"Période")),"Cible incohérente",IF(IF($B40="Lot",COUNTIFS('Ventilation'!$A$2:$A$501,$A40,'Ventilation'!$C$2:$C$501,$C40),COUNTIFS('Ventilation'!$A$2:$A$501,$A40,'Ventilation'!$D$2:$D$501,$D40))&gt;1,"Cible en double","")))))</f>
        <v/>
      </c>
      <c r="J40" s="42">
        <f>IF(OR($A40="",$I40&lt;&gt;""),"",$F40*$H40)</f>
        <v/>
      </c>
    </row>
    <row r="41">
      <c r="A41" s="23" t="n"/>
      <c r="B41" s="31">
        <f>IF($A41="","",IFERROR(_xlfn.XLOOKUP($A41,'Frais généraux'!$A$2:$A$151,'Frais généraux'!$G$2:$G$151),""))</f>
        <v/>
      </c>
      <c r="C41" s="28" t="n"/>
      <c r="D41" s="48" t="n"/>
      <c r="E41" s="32" t="n"/>
      <c r="F41" s="45">
        <f>IF($A41="","",IFERROR(_xlfn.XLOOKUP($A41,'Frais généraux'!$A$2:$A$151,'Frais généraux'!$I$2:$I$151),""))</f>
        <v/>
      </c>
      <c r="G41" s="34">
        <f>IF($A41="","",SUMIFS('Ventilation'!$E$2:$E$501,'Ventilation'!$A$2:$A$501,$A41))</f>
        <v/>
      </c>
      <c r="H41" s="46">
        <f>IF($A41="","",IFERROR($E41/$G41,0))</f>
        <v/>
      </c>
      <c r="I41" s="31">
        <f>IF($A41="","",IF(COUNTIF('Frais généraux'!$A$2:$A$151,$A41)=0,"ID inconnu",IF(OR(NOT(ISNUMBER($E41)),$E41&lt;=0),"Coefficient invalide",IF(OR(AND($B41="Lot",OR($C41="",$D41&lt;&gt;"")),AND($B41="Période",OR($D41="",$C41&lt;&gt;"")),AND($B41&lt;&gt;"Lot",$B41&lt;&gt;"Période")),"Cible incohérente",IF(IF($B41="Lot",COUNTIFS('Ventilation'!$A$2:$A$501,$A41,'Ventilation'!$C$2:$C$501,$C41),COUNTIFS('Ventilation'!$A$2:$A$501,$A41,'Ventilation'!$D$2:$D$501,$D41))&gt;1,"Cible en double","")))))</f>
        <v/>
      </c>
      <c r="J41" s="45">
        <f>IF(OR($A41="",$I41&lt;&gt;""),"",$F41*$H41)</f>
        <v/>
      </c>
    </row>
    <row r="42">
      <c r="A42" s="23" t="n"/>
      <c r="B42" s="29">
        <f>IF($A42="","",IFERROR(_xlfn.XLOOKUP($A42,'Frais généraux'!$A$2:$A$151,'Frais généraux'!$G$2:$G$151),""))</f>
        <v/>
      </c>
      <c r="C42" s="28" t="n"/>
      <c r="D42" s="48" t="n"/>
      <c r="E42" s="32" t="n"/>
      <c r="F42" s="42">
        <f>IF($A42="","",IFERROR(_xlfn.XLOOKUP($A42,'Frais généraux'!$A$2:$A$151,'Frais généraux'!$I$2:$I$151),""))</f>
        <v/>
      </c>
      <c r="G42" s="33">
        <f>IF($A42="","",SUMIFS('Ventilation'!$E$2:$E$501,'Ventilation'!$A$2:$A$501,$A42))</f>
        <v/>
      </c>
      <c r="H42" s="43">
        <f>IF($A42="","",IFERROR($E42/$G42,0))</f>
        <v/>
      </c>
      <c r="I42" s="29">
        <f>IF($A42="","",IF(COUNTIF('Frais généraux'!$A$2:$A$151,$A42)=0,"ID inconnu",IF(OR(NOT(ISNUMBER($E42)),$E42&lt;=0),"Coefficient invalide",IF(OR(AND($B42="Lot",OR($C42="",$D42&lt;&gt;"")),AND($B42="Période",OR($D42="",$C42&lt;&gt;"")),AND($B42&lt;&gt;"Lot",$B42&lt;&gt;"Période")),"Cible incohérente",IF(IF($B42="Lot",COUNTIFS('Ventilation'!$A$2:$A$501,$A42,'Ventilation'!$C$2:$C$501,$C42),COUNTIFS('Ventilation'!$A$2:$A$501,$A42,'Ventilation'!$D$2:$D$501,$D42))&gt;1,"Cible en double","")))))</f>
        <v/>
      </c>
      <c r="J42" s="42">
        <f>IF(OR($A42="",$I42&lt;&gt;""),"",$F42*$H42)</f>
        <v/>
      </c>
    </row>
    <row r="43">
      <c r="A43" s="23" t="n"/>
      <c r="B43" s="31">
        <f>IF($A43="","",IFERROR(_xlfn.XLOOKUP($A43,'Frais généraux'!$A$2:$A$151,'Frais généraux'!$G$2:$G$151),""))</f>
        <v/>
      </c>
      <c r="C43" s="28" t="n"/>
      <c r="D43" s="48" t="n"/>
      <c r="E43" s="32" t="n"/>
      <c r="F43" s="45">
        <f>IF($A43="","",IFERROR(_xlfn.XLOOKUP($A43,'Frais généraux'!$A$2:$A$151,'Frais généraux'!$I$2:$I$151),""))</f>
        <v/>
      </c>
      <c r="G43" s="34">
        <f>IF($A43="","",SUMIFS('Ventilation'!$E$2:$E$501,'Ventilation'!$A$2:$A$501,$A43))</f>
        <v/>
      </c>
      <c r="H43" s="46">
        <f>IF($A43="","",IFERROR($E43/$G43,0))</f>
        <v/>
      </c>
      <c r="I43" s="31">
        <f>IF($A43="","",IF(COUNTIF('Frais généraux'!$A$2:$A$151,$A43)=0,"ID inconnu",IF(OR(NOT(ISNUMBER($E43)),$E43&lt;=0),"Coefficient invalide",IF(OR(AND($B43="Lot",OR($C43="",$D43&lt;&gt;"")),AND($B43="Période",OR($D43="",$C43&lt;&gt;"")),AND($B43&lt;&gt;"Lot",$B43&lt;&gt;"Période")),"Cible incohérente",IF(IF($B43="Lot",COUNTIFS('Ventilation'!$A$2:$A$501,$A43,'Ventilation'!$C$2:$C$501,$C43),COUNTIFS('Ventilation'!$A$2:$A$501,$A43,'Ventilation'!$D$2:$D$501,$D43))&gt;1,"Cible en double","")))))</f>
        <v/>
      </c>
      <c r="J43" s="45">
        <f>IF(OR($A43="",$I43&lt;&gt;""),"",$F43*$H43)</f>
        <v/>
      </c>
    </row>
    <row r="44">
      <c r="A44" s="23" t="n"/>
      <c r="B44" s="29">
        <f>IF($A44="","",IFERROR(_xlfn.XLOOKUP($A44,'Frais généraux'!$A$2:$A$151,'Frais généraux'!$G$2:$G$151),""))</f>
        <v/>
      </c>
      <c r="C44" s="28" t="n"/>
      <c r="D44" s="48" t="n"/>
      <c r="E44" s="32" t="n"/>
      <c r="F44" s="42">
        <f>IF($A44="","",IFERROR(_xlfn.XLOOKUP($A44,'Frais généraux'!$A$2:$A$151,'Frais généraux'!$I$2:$I$151),""))</f>
        <v/>
      </c>
      <c r="G44" s="33">
        <f>IF($A44="","",SUMIFS('Ventilation'!$E$2:$E$501,'Ventilation'!$A$2:$A$501,$A44))</f>
        <v/>
      </c>
      <c r="H44" s="43">
        <f>IF($A44="","",IFERROR($E44/$G44,0))</f>
        <v/>
      </c>
      <c r="I44" s="29">
        <f>IF($A44="","",IF(COUNTIF('Frais généraux'!$A$2:$A$151,$A44)=0,"ID inconnu",IF(OR(NOT(ISNUMBER($E44)),$E44&lt;=0),"Coefficient invalide",IF(OR(AND($B44="Lot",OR($C44="",$D44&lt;&gt;"")),AND($B44="Période",OR($D44="",$C44&lt;&gt;"")),AND($B44&lt;&gt;"Lot",$B44&lt;&gt;"Période")),"Cible incohérente",IF(IF($B44="Lot",COUNTIFS('Ventilation'!$A$2:$A$501,$A44,'Ventilation'!$C$2:$C$501,$C44),COUNTIFS('Ventilation'!$A$2:$A$501,$A44,'Ventilation'!$D$2:$D$501,$D44))&gt;1,"Cible en double","")))))</f>
        <v/>
      </c>
      <c r="J44" s="42">
        <f>IF(OR($A44="",$I44&lt;&gt;""),"",$F44*$H44)</f>
        <v/>
      </c>
    </row>
    <row r="45">
      <c r="A45" s="23" t="n"/>
      <c r="B45" s="31">
        <f>IF($A45="","",IFERROR(_xlfn.XLOOKUP($A45,'Frais généraux'!$A$2:$A$151,'Frais généraux'!$G$2:$G$151),""))</f>
        <v/>
      </c>
      <c r="C45" s="28" t="n"/>
      <c r="D45" s="48" t="n"/>
      <c r="E45" s="32" t="n"/>
      <c r="F45" s="45">
        <f>IF($A45="","",IFERROR(_xlfn.XLOOKUP($A45,'Frais généraux'!$A$2:$A$151,'Frais généraux'!$I$2:$I$151),""))</f>
        <v/>
      </c>
      <c r="G45" s="34">
        <f>IF($A45="","",SUMIFS('Ventilation'!$E$2:$E$501,'Ventilation'!$A$2:$A$501,$A45))</f>
        <v/>
      </c>
      <c r="H45" s="46">
        <f>IF($A45="","",IFERROR($E45/$G45,0))</f>
        <v/>
      </c>
      <c r="I45" s="31">
        <f>IF($A45="","",IF(COUNTIF('Frais généraux'!$A$2:$A$151,$A45)=0,"ID inconnu",IF(OR(NOT(ISNUMBER($E45)),$E45&lt;=0),"Coefficient invalide",IF(OR(AND($B45="Lot",OR($C45="",$D45&lt;&gt;"")),AND($B45="Période",OR($D45="",$C45&lt;&gt;"")),AND($B45&lt;&gt;"Lot",$B45&lt;&gt;"Période")),"Cible incohérente",IF(IF($B45="Lot",COUNTIFS('Ventilation'!$A$2:$A$501,$A45,'Ventilation'!$C$2:$C$501,$C45),COUNTIFS('Ventilation'!$A$2:$A$501,$A45,'Ventilation'!$D$2:$D$501,$D45))&gt;1,"Cible en double","")))))</f>
        <v/>
      </c>
      <c r="J45" s="45">
        <f>IF(OR($A45="",$I45&lt;&gt;""),"",$F45*$H45)</f>
        <v/>
      </c>
    </row>
    <row r="46">
      <c r="A46" s="23" t="n"/>
      <c r="B46" s="29">
        <f>IF($A46="","",IFERROR(_xlfn.XLOOKUP($A46,'Frais généraux'!$A$2:$A$151,'Frais généraux'!$G$2:$G$151),""))</f>
        <v/>
      </c>
      <c r="C46" s="28" t="n"/>
      <c r="D46" s="48" t="n"/>
      <c r="E46" s="32" t="n"/>
      <c r="F46" s="42">
        <f>IF($A46="","",IFERROR(_xlfn.XLOOKUP($A46,'Frais généraux'!$A$2:$A$151,'Frais généraux'!$I$2:$I$151),""))</f>
        <v/>
      </c>
      <c r="G46" s="33">
        <f>IF($A46="","",SUMIFS('Ventilation'!$E$2:$E$501,'Ventilation'!$A$2:$A$501,$A46))</f>
        <v/>
      </c>
      <c r="H46" s="43">
        <f>IF($A46="","",IFERROR($E46/$G46,0))</f>
        <v/>
      </c>
      <c r="I46" s="29">
        <f>IF($A46="","",IF(COUNTIF('Frais généraux'!$A$2:$A$151,$A46)=0,"ID inconnu",IF(OR(NOT(ISNUMBER($E46)),$E46&lt;=0),"Coefficient invalide",IF(OR(AND($B46="Lot",OR($C46="",$D46&lt;&gt;"")),AND($B46="Période",OR($D46="",$C46&lt;&gt;"")),AND($B46&lt;&gt;"Lot",$B46&lt;&gt;"Période")),"Cible incohérente",IF(IF($B46="Lot",COUNTIFS('Ventilation'!$A$2:$A$501,$A46,'Ventilation'!$C$2:$C$501,$C46),COUNTIFS('Ventilation'!$A$2:$A$501,$A46,'Ventilation'!$D$2:$D$501,$D46))&gt;1,"Cible en double","")))))</f>
        <v/>
      </c>
      <c r="J46" s="42">
        <f>IF(OR($A46="",$I46&lt;&gt;""),"",$F46*$H46)</f>
        <v/>
      </c>
    </row>
    <row r="47">
      <c r="A47" s="23" t="n"/>
      <c r="B47" s="31">
        <f>IF($A47="","",IFERROR(_xlfn.XLOOKUP($A47,'Frais généraux'!$A$2:$A$151,'Frais généraux'!$G$2:$G$151),""))</f>
        <v/>
      </c>
      <c r="C47" s="28" t="n"/>
      <c r="D47" s="48" t="n"/>
      <c r="E47" s="32" t="n"/>
      <c r="F47" s="45">
        <f>IF($A47="","",IFERROR(_xlfn.XLOOKUP($A47,'Frais généraux'!$A$2:$A$151,'Frais généraux'!$I$2:$I$151),""))</f>
        <v/>
      </c>
      <c r="G47" s="34">
        <f>IF($A47="","",SUMIFS('Ventilation'!$E$2:$E$501,'Ventilation'!$A$2:$A$501,$A47))</f>
        <v/>
      </c>
      <c r="H47" s="46">
        <f>IF($A47="","",IFERROR($E47/$G47,0))</f>
        <v/>
      </c>
      <c r="I47" s="31">
        <f>IF($A47="","",IF(COUNTIF('Frais généraux'!$A$2:$A$151,$A47)=0,"ID inconnu",IF(OR(NOT(ISNUMBER($E47)),$E47&lt;=0),"Coefficient invalide",IF(OR(AND($B47="Lot",OR($C47="",$D47&lt;&gt;"")),AND($B47="Période",OR($D47="",$C47&lt;&gt;"")),AND($B47&lt;&gt;"Lot",$B47&lt;&gt;"Période")),"Cible incohérente",IF(IF($B47="Lot",COUNTIFS('Ventilation'!$A$2:$A$501,$A47,'Ventilation'!$C$2:$C$501,$C47),COUNTIFS('Ventilation'!$A$2:$A$501,$A47,'Ventilation'!$D$2:$D$501,$D47))&gt;1,"Cible en double","")))))</f>
        <v/>
      </c>
      <c r="J47" s="45">
        <f>IF(OR($A47="",$I47&lt;&gt;""),"",$F47*$H47)</f>
        <v/>
      </c>
    </row>
    <row r="48">
      <c r="A48" s="23" t="n"/>
      <c r="B48" s="29">
        <f>IF($A48="","",IFERROR(_xlfn.XLOOKUP($A48,'Frais généraux'!$A$2:$A$151,'Frais généraux'!$G$2:$G$151),""))</f>
        <v/>
      </c>
      <c r="C48" s="28" t="n"/>
      <c r="D48" s="48" t="n"/>
      <c r="E48" s="32" t="n"/>
      <c r="F48" s="42">
        <f>IF($A48="","",IFERROR(_xlfn.XLOOKUP($A48,'Frais généraux'!$A$2:$A$151,'Frais généraux'!$I$2:$I$151),""))</f>
        <v/>
      </c>
      <c r="G48" s="33">
        <f>IF($A48="","",SUMIFS('Ventilation'!$E$2:$E$501,'Ventilation'!$A$2:$A$501,$A48))</f>
        <v/>
      </c>
      <c r="H48" s="43">
        <f>IF($A48="","",IFERROR($E48/$G48,0))</f>
        <v/>
      </c>
      <c r="I48" s="29">
        <f>IF($A48="","",IF(COUNTIF('Frais généraux'!$A$2:$A$151,$A48)=0,"ID inconnu",IF(OR(NOT(ISNUMBER($E48)),$E48&lt;=0),"Coefficient invalide",IF(OR(AND($B48="Lot",OR($C48="",$D48&lt;&gt;"")),AND($B48="Période",OR($D48="",$C48&lt;&gt;"")),AND($B48&lt;&gt;"Lot",$B48&lt;&gt;"Période")),"Cible incohérente",IF(IF($B48="Lot",COUNTIFS('Ventilation'!$A$2:$A$501,$A48,'Ventilation'!$C$2:$C$501,$C48),COUNTIFS('Ventilation'!$A$2:$A$501,$A48,'Ventilation'!$D$2:$D$501,$D48))&gt;1,"Cible en double","")))))</f>
        <v/>
      </c>
      <c r="J48" s="42">
        <f>IF(OR($A48="",$I48&lt;&gt;""),"",$F48*$H48)</f>
        <v/>
      </c>
    </row>
    <row r="49">
      <c r="A49" s="23" t="n"/>
      <c r="B49" s="31">
        <f>IF($A49="","",IFERROR(_xlfn.XLOOKUP($A49,'Frais généraux'!$A$2:$A$151,'Frais généraux'!$G$2:$G$151),""))</f>
        <v/>
      </c>
      <c r="C49" s="28" t="n"/>
      <c r="D49" s="48" t="n"/>
      <c r="E49" s="32" t="n"/>
      <c r="F49" s="45">
        <f>IF($A49="","",IFERROR(_xlfn.XLOOKUP($A49,'Frais généraux'!$A$2:$A$151,'Frais généraux'!$I$2:$I$151),""))</f>
        <v/>
      </c>
      <c r="G49" s="34">
        <f>IF($A49="","",SUMIFS('Ventilation'!$E$2:$E$501,'Ventilation'!$A$2:$A$501,$A49))</f>
        <v/>
      </c>
      <c r="H49" s="46">
        <f>IF($A49="","",IFERROR($E49/$G49,0))</f>
        <v/>
      </c>
      <c r="I49" s="31">
        <f>IF($A49="","",IF(COUNTIF('Frais généraux'!$A$2:$A$151,$A49)=0,"ID inconnu",IF(OR(NOT(ISNUMBER($E49)),$E49&lt;=0),"Coefficient invalide",IF(OR(AND($B49="Lot",OR($C49="",$D49&lt;&gt;"")),AND($B49="Période",OR($D49="",$C49&lt;&gt;"")),AND($B49&lt;&gt;"Lot",$B49&lt;&gt;"Période")),"Cible incohérente",IF(IF($B49="Lot",COUNTIFS('Ventilation'!$A$2:$A$501,$A49,'Ventilation'!$C$2:$C$501,$C49),COUNTIFS('Ventilation'!$A$2:$A$501,$A49,'Ventilation'!$D$2:$D$501,$D49))&gt;1,"Cible en double","")))))</f>
        <v/>
      </c>
      <c r="J49" s="45">
        <f>IF(OR($A49="",$I49&lt;&gt;""),"",$F49*$H49)</f>
        <v/>
      </c>
    </row>
    <row r="50">
      <c r="A50" s="23" t="n"/>
      <c r="B50" s="29">
        <f>IF($A50="","",IFERROR(_xlfn.XLOOKUP($A50,'Frais généraux'!$A$2:$A$151,'Frais généraux'!$G$2:$G$151),""))</f>
        <v/>
      </c>
      <c r="C50" s="28" t="n"/>
      <c r="D50" s="48" t="n"/>
      <c r="E50" s="32" t="n"/>
      <c r="F50" s="42">
        <f>IF($A50="","",IFERROR(_xlfn.XLOOKUP($A50,'Frais généraux'!$A$2:$A$151,'Frais généraux'!$I$2:$I$151),""))</f>
        <v/>
      </c>
      <c r="G50" s="33">
        <f>IF($A50="","",SUMIFS('Ventilation'!$E$2:$E$501,'Ventilation'!$A$2:$A$501,$A50))</f>
        <v/>
      </c>
      <c r="H50" s="43">
        <f>IF($A50="","",IFERROR($E50/$G50,0))</f>
        <v/>
      </c>
      <c r="I50" s="29">
        <f>IF($A50="","",IF(COUNTIF('Frais généraux'!$A$2:$A$151,$A50)=0,"ID inconnu",IF(OR(NOT(ISNUMBER($E50)),$E50&lt;=0),"Coefficient invalide",IF(OR(AND($B50="Lot",OR($C50="",$D50&lt;&gt;"")),AND($B50="Période",OR($D50="",$C50&lt;&gt;"")),AND($B50&lt;&gt;"Lot",$B50&lt;&gt;"Période")),"Cible incohérente",IF(IF($B50="Lot",COUNTIFS('Ventilation'!$A$2:$A$501,$A50,'Ventilation'!$C$2:$C$501,$C50),COUNTIFS('Ventilation'!$A$2:$A$501,$A50,'Ventilation'!$D$2:$D$501,$D50))&gt;1,"Cible en double","")))))</f>
        <v/>
      </c>
      <c r="J50" s="42">
        <f>IF(OR($A50="",$I50&lt;&gt;""),"",$F50*$H50)</f>
        <v/>
      </c>
    </row>
    <row r="51">
      <c r="A51" s="23" t="n"/>
      <c r="B51" s="31">
        <f>IF($A51="","",IFERROR(_xlfn.XLOOKUP($A51,'Frais généraux'!$A$2:$A$151,'Frais généraux'!$G$2:$G$151),""))</f>
        <v/>
      </c>
      <c r="C51" s="28" t="n"/>
      <c r="D51" s="48" t="n"/>
      <c r="E51" s="32" t="n"/>
      <c r="F51" s="45">
        <f>IF($A51="","",IFERROR(_xlfn.XLOOKUP($A51,'Frais généraux'!$A$2:$A$151,'Frais généraux'!$I$2:$I$151),""))</f>
        <v/>
      </c>
      <c r="G51" s="34">
        <f>IF($A51="","",SUMIFS('Ventilation'!$E$2:$E$501,'Ventilation'!$A$2:$A$501,$A51))</f>
        <v/>
      </c>
      <c r="H51" s="46">
        <f>IF($A51="","",IFERROR($E51/$G51,0))</f>
        <v/>
      </c>
      <c r="I51" s="31">
        <f>IF($A51="","",IF(COUNTIF('Frais généraux'!$A$2:$A$151,$A51)=0,"ID inconnu",IF(OR(NOT(ISNUMBER($E51)),$E51&lt;=0),"Coefficient invalide",IF(OR(AND($B51="Lot",OR($C51="",$D51&lt;&gt;"")),AND($B51="Période",OR($D51="",$C51&lt;&gt;"")),AND($B51&lt;&gt;"Lot",$B51&lt;&gt;"Période")),"Cible incohérente",IF(IF($B51="Lot",COUNTIFS('Ventilation'!$A$2:$A$501,$A51,'Ventilation'!$C$2:$C$501,$C51),COUNTIFS('Ventilation'!$A$2:$A$501,$A51,'Ventilation'!$D$2:$D$501,$D51))&gt;1,"Cible en double","")))))</f>
        <v/>
      </c>
      <c r="J51" s="45">
        <f>IF(OR($A51="",$I51&lt;&gt;""),"",$F51*$H51)</f>
        <v/>
      </c>
    </row>
    <row r="52">
      <c r="A52" s="23" t="n"/>
      <c r="B52" s="29">
        <f>IF($A52="","",IFERROR(_xlfn.XLOOKUP($A52,'Frais généraux'!$A$2:$A$151,'Frais généraux'!$G$2:$G$151),""))</f>
        <v/>
      </c>
      <c r="C52" s="28" t="n"/>
      <c r="D52" s="48" t="n"/>
      <c r="E52" s="32" t="n"/>
      <c r="F52" s="42">
        <f>IF($A52="","",IFERROR(_xlfn.XLOOKUP($A52,'Frais généraux'!$A$2:$A$151,'Frais généraux'!$I$2:$I$151),""))</f>
        <v/>
      </c>
      <c r="G52" s="33">
        <f>IF($A52="","",SUMIFS('Ventilation'!$E$2:$E$501,'Ventilation'!$A$2:$A$501,$A52))</f>
        <v/>
      </c>
      <c r="H52" s="43">
        <f>IF($A52="","",IFERROR($E52/$G52,0))</f>
        <v/>
      </c>
      <c r="I52" s="29">
        <f>IF($A52="","",IF(COUNTIF('Frais généraux'!$A$2:$A$151,$A52)=0,"ID inconnu",IF(OR(NOT(ISNUMBER($E52)),$E52&lt;=0),"Coefficient invalide",IF(OR(AND($B52="Lot",OR($C52="",$D52&lt;&gt;"")),AND($B52="Période",OR($D52="",$C52&lt;&gt;"")),AND($B52&lt;&gt;"Lot",$B52&lt;&gt;"Période")),"Cible incohérente",IF(IF($B52="Lot",COUNTIFS('Ventilation'!$A$2:$A$501,$A52,'Ventilation'!$C$2:$C$501,$C52),COUNTIFS('Ventilation'!$A$2:$A$501,$A52,'Ventilation'!$D$2:$D$501,$D52))&gt;1,"Cible en double","")))))</f>
        <v/>
      </c>
      <c r="J52" s="42">
        <f>IF(OR($A52="",$I52&lt;&gt;""),"",$F52*$H52)</f>
        <v/>
      </c>
    </row>
    <row r="53">
      <c r="A53" s="23" t="n"/>
      <c r="B53" s="31">
        <f>IF($A53="","",IFERROR(_xlfn.XLOOKUP($A53,'Frais généraux'!$A$2:$A$151,'Frais généraux'!$G$2:$G$151),""))</f>
        <v/>
      </c>
      <c r="C53" s="28" t="n"/>
      <c r="D53" s="48" t="n"/>
      <c r="E53" s="32" t="n"/>
      <c r="F53" s="45">
        <f>IF($A53="","",IFERROR(_xlfn.XLOOKUP($A53,'Frais généraux'!$A$2:$A$151,'Frais généraux'!$I$2:$I$151),""))</f>
        <v/>
      </c>
      <c r="G53" s="34">
        <f>IF($A53="","",SUMIFS('Ventilation'!$E$2:$E$501,'Ventilation'!$A$2:$A$501,$A53))</f>
        <v/>
      </c>
      <c r="H53" s="46">
        <f>IF($A53="","",IFERROR($E53/$G53,0))</f>
        <v/>
      </c>
      <c r="I53" s="31">
        <f>IF($A53="","",IF(COUNTIF('Frais généraux'!$A$2:$A$151,$A53)=0,"ID inconnu",IF(OR(NOT(ISNUMBER($E53)),$E53&lt;=0),"Coefficient invalide",IF(OR(AND($B53="Lot",OR($C53="",$D53&lt;&gt;"")),AND($B53="Période",OR($D53="",$C53&lt;&gt;"")),AND($B53&lt;&gt;"Lot",$B53&lt;&gt;"Période")),"Cible incohérente",IF(IF($B53="Lot",COUNTIFS('Ventilation'!$A$2:$A$501,$A53,'Ventilation'!$C$2:$C$501,$C53),COUNTIFS('Ventilation'!$A$2:$A$501,$A53,'Ventilation'!$D$2:$D$501,$D53))&gt;1,"Cible en double","")))))</f>
        <v/>
      </c>
      <c r="J53" s="45">
        <f>IF(OR($A53="",$I53&lt;&gt;""),"",$F53*$H53)</f>
        <v/>
      </c>
    </row>
    <row r="54">
      <c r="A54" s="23" t="n"/>
      <c r="B54" s="29">
        <f>IF($A54="","",IFERROR(_xlfn.XLOOKUP($A54,'Frais généraux'!$A$2:$A$151,'Frais généraux'!$G$2:$G$151),""))</f>
        <v/>
      </c>
      <c r="C54" s="28" t="n"/>
      <c r="D54" s="48" t="n"/>
      <c r="E54" s="32" t="n"/>
      <c r="F54" s="42">
        <f>IF($A54="","",IFERROR(_xlfn.XLOOKUP($A54,'Frais généraux'!$A$2:$A$151,'Frais généraux'!$I$2:$I$151),""))</f>
        <v/>
      </c>
      <c r="G54" s="33">
        <f>IF($A54="","",SUMIFS('Ventilation'!$E$2:$E$501,'Ventilation'!$A$2:$A$501,$A54))</f>
        <v/>
      </c>
      <c r="H54" s="43">
        <f>IF($A54="","",IFERROR($E54/$G54,0))</f>
        <v/>
      </c>
      <c r="I54" s="29">
        <f>IF($A54="","",IF(COUNTIF('Frais généraux'!$A$2:$A$151,$A54)=0,"ID inconnu",IF(OR(NOT(ISNUMBER($E54)),$E54&lt;=0),"Coefficient invalide",IF(OR(AND($B54="Lot",OR($C54="",$D54&lt;&gt;"")),AND($B54="Période",OR($D54="",$C54&lt;&gt;"")),AND($B54&lt;&gt;"Lot",$B54&lt;&gt;"Période")),"Cible incohérente",IF(IF($B54="Lot",COUNTIFS('Ventilation'!$A$2:$A$501,$A54,'Ventilation'!$C$2:$C$501,$C54),COUNTIFS('Ventilation'!$A$2:$A$501,$A54,'Ventilation'!$D$2:$D$501,$D54))&gt;1,"Cible en double","")))))</f>
        <v/>
      </c>
      <c r="J54" s="42">
        <f>IF(OR($A54="",$I54&lt;&gt;""),"",$F54*$H54)</f>
        <v/>
      </c>
    </row>
    <row r="55">
      <c r="A55" s="23" t="n"/>
      <c r="B55" s="31">
        <f>IF($A55="","",IFERROR(_xlfn.XLOOKUP($A55,'Frais généraux'!$A$2:$A$151,'Frais généraux'!$G$2:$G$151),""))</f>
        <v/>
      </c>
      <c r="C55" s="28" t="n"/>
      <c r="D55" s="48" t="n"/>
      <c r="E55" s="32" t="n"/>
      <c r="F55" s="45">
        <f>IF($A55="","",IFERROR(_xlfn.XLOOKUP($A55,'Frais généraux'!$A$2:$A$151,'Frais généraux'!$I$2:$I$151),""))</f>
        <v/>
      </c>
      <c r="G55" s="34">
        <f>IF($A55="","",SUMIFS('Ventilation'!$E$2:$E$501,'Ventilation'!$A$2:$A$501,$A55))</f>
        <v/>
      </c>
      <c r="H55" s="46">
        <f>IF($A55="","",IFERROR($E55/$G55,0))</f>
        <v/>
      </c>
      <c r="I55" s="31">
        <f>IF($A55="","",IF(COUNTIF('Frais généraux'!$A$2:$A$151,$A55)=0,"ID inconnu",IF(OR(NOT(ISNUMBER($E55)),$E55&lt;=0),"Coefficient invalide",IF(OR(AND($B55="Lot",OR($C55="",$D55&lt;&gt;"")),AND($B55="Période",OR($D55="",$C55&lt;&gt;"")),AND($B55&lt;&gt;"Lot",$B55&lt;&gt;"Période")),"Cible incohérente",IF(IF($B55="Lot",COUNTIFS('Ventilation'!$A$2:$A$501,$A55,'Ventilation'!$C$2:$C$501,$C55),COUNTIFS('Ventilation'!$A$2:$A$501,$A55,'Ventilation'!$D$2:$D$501,$D55))&gt;1,"Cible en double","")))))</f>
        <v/>
      </c>
      <c r="J55" s="45">
        <f>IF(OR($A55="",$I55&lt;&gt;""),"",$F55*$H55)</f>
        <v/>
      </c>
    </row>
    <row r="56">
      <c r="A56" s="23" t="n"/>
      <c r="B56" s="29">
        <f>IF($A56="","",IFERROR(_xlfn.XLOOKUP($A56,'Frais généraux'!$A$2:$A$151,'Frais généraux'!$G$2:$G$151),""))</f>
        <v/>
      </c>
      <c r="C56" s="28" t="n"/>
      <c r="D56" s="48" t="n"/>
      <c r="E56" s="32" t="n"/>
      <c r="F56" s="42">
        <f>IF($A56="","",IFERROR(_xlfn.XLOOKUP($A56,'Frais généraux'!$A$2:$A$151,'Frais généraux'!$I$2:$I$151),""))</f>
        <v/>
      </c>
      <c r="G56" s="33">
        <f>IF($A56="","",SUMIFS('Ventilation'!$E$2:$E$501,'Ventilation'!$A$2:$A$501,$A56))</f>
        <v/>
      </c>
      <c r="H56" s="43">
        <f>IF($A56="","",IFERROR($E56/$G56,0))</f>
        <v/>
      </c>
      <c r="I56" s="29">
        <f>IF($A56="","",IF(COUNTIF('Frais généraux'!$A$2:$A$151,$A56)=0,"ID inconnu",IF(OR(NOT(ISNUMBER($E56)),$E56&lt;=0),"Coefficient invalide",IF(OR(AND($B56="Lot",OR($C56="",$D56&lt;&gt;"")),AND($B56="Période",OR($D56="",$C56&lt;&gt;"")),AND($B56&lt;&gt;"Lot",$B56&lt;&gt;"Période")),"Cible incohérente",IF(IF($B56="Lot",COUNTIFS('Ventilation'!$A$2:$A$501,$A56,'Ventilation'!$C$2:$C$501,$C56),COUNTIFS('Ventilation'!$A$2:$A$501,$A56,'Ventilation'!$D$2:$D$501,$D56))&gt;1,"Cible en double","")))))</f>
        <v/>
      </c>
      <c r="J56" s="42">
        <f>IF(OR($A56="",$I56&lt;&gt;""),"",$F56*$H56)</f>
        <v/>
      </c>
    </row>
    <row r="57">
      <c r="A57" s="23" t="n"/>
      <c r="B57" s="31">
        <f>IF($A57="","",IFERROR(_xlfn.XLOOKUP($A57,'Frais généraux'!$A$2:$A$151,'Frais généraux'!$G$2:$G$151),""))</f>
        <v/>
      </c>
      <c r="C57" s="28" t="n"/>
      <c r="D57" s="48" t="n"/>
      <c r="E57" s="32" t="n"/>
      <c r="F57" s="45">
        <f>IF($A57="","",IFERROR(_xlfn.XLOOKUP($A57,'Frais généraux'!$A$2:$A$151,'Frais généraux'!$I$2:$I$151),""))</f>
        <v/>
      </c>
      <c r="G57" s="34">
        <f>IF($A57="","",SUMIFS('Ventilation'!$E$2:$E$501,'Ventilation'!$A$2:$A$501,$A57))</f>
        <v/>
      </c>
      <c r="H57" s="46">
        <f>IF($A57="","",IFERROR($E57/$G57,0))</f>
        <v/>
      </c>
      <c r="I57" s="31">
        <f>IF($A57="","",IF(COUNTIF('Frais généraux'!$A$2:$A$151,$A57)=0,"ID inconnu",IF(OR(NOT(ISNUMBER($E57)),$E57&lt;=0),"Coefficient invalide",IF(OR(AND($B57="Lot",OR($C57="",$D57&lt;&gt;"")),AND($B57="Période",OR($D57="",$C57&lt;&gt;"")),AND($B57&lt;&gt;"Lot",$B57&lt;&gt;"Période")),"Cible incohérente",IF(IF($B57="Lot",COUNTIFS('Ventilation'!$A$2:$A$501,$A57,'Ventilation'!$C$2:$C$501,$C57),COUNTIFS('Ventilation'!$A$2:$A$501,$A57,'Ventilation'!$D$2:$D$501,$D57))&gt;1,"Cible en double","")))))</f>
        <v/>
      </c>
      <c r="J57" s="45">
        <f>IF(OR($A57="",$I57&lt;&gt;""),"",$F57*$H57)</f>
        <v/>
      </c>
    </row>
    <row r="58">
      <c r="A58" s="23" t="n"/>
      <c r="B58" s="29">
        <f>IF($A58="","",IFERROR(_xlfn.XLOOKUP($A58,'Frais généraux'!$A$2:$A$151,'Frais généraux'!$G$2:$G$151),""))</f>
        <v/>
      </c>
      <c r="C58" s="28" t="n"/>
      <c r="D58" s="48" t="n"/>
      <c r="E58" s="32" t="n"/>
      <c r="F58" s="42">
        <f>IF($A58="","",IFERROR(_xlfn.XLOOKUP($A58,'Frais généraux'!$A$2:$A$151,'Frais généraux'!$I$2:$I$151),""))</f>
        <v/>
      </c>
      <c r="G58" s="33">
        <f>IF($A58="","",SUMIFS('Ventilation'!$E$2:$E$501,'Ventilation'!$A$2:$A$501,$A58))</f>
        <v/>
      </c>
      <c r="H58" s="43">
        <f>IF($A58="","",IFERROR($E58/$G58,0))</f>
        <v/>
      </c>
      <c r="I58" s="29">
        <f>IF($A58="","",IF(COUNTIF('Frais généraux'!$A$2:$A$151,$A58)=0,"ID inconnu",IF(OR(NOT(ISNUMBER($E58)),$E58&lt;=0),"Coefficient invalide",IF(OR(AND($B58="Lot",OR($C58="",$D58&lt;&gt;"")),AND($B58="Période",OR($D58="",$C58&lt;&gt;"")),AND($B58&lt;&gt;"Lot",$B58&lt;&gt;"Période")),"Cible incohérente",IF(IF($B58="Lot",COUNTIFS('Ventilation'!$A$2:$A$501,$A58,'Ventilation'!$C$2:$C$501,$C58),COUNTIFS('Ventilation'!$A$2:$A$501,$A58,'Ventilation'!$D$2:$D$501,$D58))&gt;1,"Cible en double","")))))</f>
        <v/>
      </c>
      <c r="J58" s="42">
        <f>IF(OR($A58="",$I58&lt;&gt;""),"",$F58*$H58)</f>
        <v/>
      </c>
    </row>
    <row r="59">
      <c r="A59" s="23" t="n"/>
      <c r="B59" s="31">
        <f>IF($A59="","",IFERROR(_xlfn.XLOOKUP($A59,'Frais généraux'!$A$2:$A$151,'Frais généraux'!$G$2:$G$151),""))</f>
        <v/>
      </c>
      <c r="C59" s="28" t="n"/>
      <c r="D59" s="48" t="n"/>
      <c r="E59" s="32" t="n"/>
      <c r="F59" s="45">
        <f>IF($A59="","",IFERROR(_xlfn.XLOOKUP($A59,'Frais généraux'!$A$2:$A$151,'Frais généraux'!$I$2:$I$151),""))</f>
        <v/>
      </c>
      <c r="G59" s="34">
        <f>IF($A59="","",SUMIFS('Ventilation'!$E$2:$E$501,'Ventilation'!$A$2:$A$501,$A59))</f>
        <v/>
      </c>
      <c r="H59" s="46">
        <f>IF($A59="","",IFERROR($E59/$G59,0))</f>
        <v/>
      </c>
      <c r="I59" s="31">
        <f>IF($A59="","",IF(COUNTIF('Frais généraux'!$A$2:$A$151,$A59)=0,"ID inconnu",IF(OR(NOT(ISNUMBER($E59)),$E59&lt;=0),"Coefficient invalide",IF(OR(AND($B59="Lot",OR($C59="",$D59&lt;&gt;"")),AND($B59="Période",OR($D59="",$C59&lt;&gt;"")),AND($B59&lt;&gt;"Lot",$B59&lt;&gt;"Période")),"Cible incohérente",IF(IF($B59="Lot",COUNTIFS('Ventilation'!$A$2:$A$501,$A59,'Ventilation'!$C$2:$C$501,$C59),COUNTIFS('Ventilation'!$A$2:$A$501,$A59,'Ventilation'!$D$2:$D$501,$D59))&gt;1,"Cible en double","")))))</f>
        <v/>
      </c>
      <c r="J59" s="45">
        <f>IF(OR($A59="",$I59&lt;&gt;""),"",$F59*$H59)</f>
        <v/>
      </c>
    </row>
    <row r="60">
      <c r="A60" s="23" t="n"/>
      <c r="B60" s="29">
        <f>IF($A60="","",IFERROR(_xlfn.XLOOKUP($A60,'Frais généraux'!$A$2:$A$151,'Frais généraux'!$G$2:$G$151),""))</f>
        <v/>
      </c>
      <c r="C60" s="28" t="n"/>
      <c r="D60" s="48" t="n"/>
      <c r="E60" s="32" t="n"/>
      <c r="F60" s="42">
        <f>IF($A60="","",IFERROR(_xlfn.XLOOKUP($A60,'Frais généraux'!$A$2:$A$151,'Frais généraux'!$I$2:$I$151),""))</f>
        <v/>
      </c>
      <c r="G60" s="33">
        <f>IF($A60="","",SUMIFS('Ventilation'!$E$2:$E$501,'Ventilation'!$A$2:$A$501,$A60))</f>
        <v/>
      </c>
      <c r="H60" s="43">
        <f>IF($A60="","",IFERROR($E60/$G60,0))</f>
        <v/>
      </c>
      <c r="I60" s="29">
        <f>IF($A60="","",IF(COUNTIF('Frais généraux'!$A$2:$A$151,$A60)=0,"ID inconnu",IF(OR(NOT(ISNUMBER($E60)),$E60&lt;=0),"Coefficient invalide",IF(OR(AND($B60="Lot",OR($C60="",$D60&lt;&gt;"")),AND($B60="Période",OR($D60="",$C60&lt;&gt;"")),AND($B60&lt;&gt;"Lot",$B60&lt;&gt;"Période")),"Cible incohérente",IF(IF($B60="Lot",COUNTIFS('Ventilation'!$A$2:$A$501,$A60,'Ventilation'!$C$2:$C$501,$C60),COUNTIFS('Ventilation'!$A$2:$A$501,$A60,'Ventilation'!$D$2:$D$501,$D60))&gt;1,"Cible en double","")))))</f>
        <v/>
      </c>
      <c r="J60" s="42">
        <f>IF(OR($A60="",$I60&lt;&gt;""),"",$F60*$H60)</f>
        <v/>
      </c>
    </row>
    <row r="61">
      <c r="A61" s="23" t="n"/>
      <c r="B61" s="31">
        <f>IF($A61="","",IFERROR(_xlfn.XLOOKUP($A61,'Frais généraux'!$A$2:$A$151,'Frais généraux'!$G$2:$G$151),""))</f>
        <v/>
      </c>
      <c r="C61" s="28" t="n"/>
      <c r="D61" s="48" t="n"/>
      <c r="E61" s="32" t="n"/>
      <c r="F61" s="45">
        <f>IF($A61="","",IFERROR(_xlfn.XLOOKUP($A61,'Frais généraux'!$A$2:$A$151,'Frais généraux'!$I$2:$I$151),""))</f>
        <v/>
      </c>
      <c r="G61" s="34">
        <f>IF($A61="","",SUMIFS('Ventilation'!$E$2:$E$501,'Ventilation'!$A$2:$A$501,$A61))</f>
        <v/>
      </c>
      <c r="H61" s="46">
        <f>IF($A61="","",IFERROR($E61/$G61,0))</f>
        <v/>
      </c>
      <c r="I61" s="31">
        <f>IF($A61="","",IF(COUNTIF('Frais généraux'!$A$2:$A$151,$A61)=0,"ID inconnu",IF(OR(NOT(ISNUMBER($E61)),$E61&lt;=0),"Coefficient invalide",IF(OR(AND($B61="Lot",OR($C61="",$D61&lt;&gt;"")),AND($B61="Période",OR($D61="",$C61&lt;&gt;"")),AND($B61&lt;&gt;"Lot",$B61&lt;&gt;"Période")),"Cible incohérente",IF(IF($B61="Lot",COUNTIFS('Ventilation'!$A$2:$A$501,$A61,'Ventilation'!$C$2:$C$501,$C61),COUNTIFS('Ventilation'!$A$2:$A$501,$A61,'Ventilation'!$D$2:$D$501,$D61))&gt;1,"Cible en double","")))))</f>
        <v/>
      </c>
      <c r="J61" s="45">
        <f>IF(OR($A61="",$I61&lt;&gt;""),"",$F61*$H61)</f>
        <v/>
      </c>
    </row>
    <row r="62">
      <c r="A62" s="23" t="n"/>
      <c r="B62" s="29">
        <f>IF($A62="","",IFERROR(_xlfn.XLOOKUP($A62,'Frais généraux'!$A$2:$A$151,'Frais généraux'!$G$2:$G$151),""))</f>
        <v/>
      </c>
      <c r="C62" s="28" t="n"/>
      <c r="D62" s="48" t="n"/>
      <c r="E62" s="32" t="n"/>
      <c r="F62" s="42">
        <f>IF($A62="","",IFERROR(_xlfn.XLOOKUP($A62,'Frais généraux'!$A$2:$A$151,'Frais généraux'!$I$2:$I$151),""))</f>
        <v/>
      </c>
      <c r="G62" s="33">
        <f>IF($A62="","",SUMIFS('Ventilation'!$E$2:$E$501,'Ventilation'!$A$2:$A$501,$A62))</f>
        <v/>
      </c>
      <c r="H62" s="43">
        <f>IF($A62="","",IFERROR($E62/$G62,0))</f>
        <v/>
      </c>
      <c r="I62" s="29">
        <f>IF($A62="","",IF(COUNTIF('Frais généraux'!$A$2:$A$151,$A62)=0,"ID inconnu",IF(OR(NOT(ISNUMBER($E62)),$E62&lt;=0),"Coefficient invalide",IF(OR(AND($B62="Lot",OR($C62="",$D62&lt;&gt;"")),AND($B62="Période",OR($D62="",$C62&lt;&gt;"")),AND($B62&lt;&gt;"Lot",$B62&lt;&gt;"Période")),"Cible incohérente",IF(IF($B62="Lot",COUNTIFS('Ventilation'!$A$2:$A$501,$A62,'Ventilation'!$C$2:$C$501,$C62),COUNTIFS('Ventilation'!$A$2:$A$501,$A62,'Ventilation'!$D$2:$D$501,$D62))&gt;1,"Cible en double","")))))</f>
        <v/>
      </c>
      <c r="J62" s="42">
        <f>IF(OR($A62="",$I62&lt;&gt;""),"",$F62*$H62)</f>
        <v/>
      </c>
    </row>
    <row r="63">
      <c r="A63" s="23" t="n"/>
      <c r="B63" s="31">
        <f>IF($A63="","",IFERROR(_xlfn.XLOOKUP($A63,'Frais généraux'!$A$2:$A$151,'Frais généraux'!$G$2:$G$151),""))</f>
        <v/>
      </c>
      <c r="C63" s="28" t="n"/>
      <c r="D63" s="48" t="n"/>
      <c r="E63" s="32" t="n"/>
      <c r="F63" s="45">
        <f>IF($A63="","",IFERROR(_xlfn.XLOOKUP($A63,'Frais généraux'!$A$2:$A$151,'Frais généraux'!$I$2:$I$151),""))</f>
        <v/>
      </c>
      <c r="G63" s="34">
        <f>IF($A63="","",SUMIFS('Ventilation'!$E$2:$E$501,'Ventilation'!$A$2:$A$501,$A63))</f>
        <v/>
      </c>
      <c r="H63" s="46">
        <f>IF($A63="","",IFERROR($E63/$G63,0))</f>
        <v/>
      </c>
      <c r="I63" s="31">
        <f>IF($A63="","",IF(COUNTIF('Frais généraux'!$A$2:$A$151,$A63)=0,"ID inconnu",IF(OR(NOT(ISNUMBER($E63)),$E63&lt;=0),"Coefficient invalide",IF(OR(AND($B63="Lot",OR($C63="",$D63&lt;&gt;"")),AND($B63="Période",OR($D63="",$C63&lt;&gt;"")),AND($B63&lt;&gt;"Lot",$B63&lt;&gt;"Période")),"Cible incohérente",IF(IF($B63="Lot",COUNTIFS('Ventilation'!$A$2:$A$501,$A63,'Ventilation'!$C$2:$C$501,$C63),COUNTIFS('Ventilation'!$A$2:$A$501,$A63,'Ventilation'!$D$2:$D$501,$D63))&gt;1,"Cible en double","")))))</f>
        <v/>
      </c>
      <c r="J63" s="45">
        <f>IF(OR($A63="",$I63&lt;&gt;""),"",$F63*$H63)</f>
        <v/>
      </c>
    </row>
    <row r="64">
      <c r="A64" s="23" t="n"/>
      <c r="B64" s="29">
        <f>IF($A64="","",IFERROR(_xlfn.XLOOKUP($A64,'Frais généraux'!$A$2:$A$151,'Frais généraux'!$G$2:$G$151),""))</f>
        <v/>
      </c>
      <c r="C64" s="28" t="n"/>
      <c r="D64" s="48" t="n"/>
      <c r="E64" s="32" t="n"/>
      <c r="F64" s="42">
        <f>IF($A64="","",IFERROR(_xlfn.XLOOKUP($A64,'Frais généraux'!$A$2:$A$151,'Frais généraux'!$I$2:$I$151),""))</f>
        <v/>
      </c>
      <c r="G64" s="33">
        <f>IF($A64="","",SUMIFS('Ventilation'!$E$2:$E$501,'Ventilation'!$A$2:$A$501,$A64))</f>
        <v/>
      </c>
      <c r="H64" s="43">
        <f>IF($A64="","",IFERROR($E64/$G64,0))</f>
        <v/>
      </c>
      <c r="I64" s="29">
        <f>IF($A64="","",IF(COUNTIF('Frais généraux'!$A$2:$A$151,$A64)=0,"ID inconnu",IF(OR(NOT(ISNUMBER($E64)),$E64&lt;=0),"Coefficient invalide",IF(OR(AND($B64="Lot",OR($C64="",$D64&lt;&gt;"")),AND($B64="Période",OR($D64="",$C64&lt;&gt;"")),AND($B64&lt;&gt;"Lot",$B64&lt;&gt;"Période")),"Cible incohérente",IF(IF($B64="Lot",COUNTIFS('Ventilation'!$A$2:$A$501,$A64,'Ventilation'!$C$2:$C$501,$C64),COUNTIFS('Ventilation'!$A$2:$A$501,$A64,'Ventilation'!$D$2:$D$501,$D64))&gt;1,"Cible en double","")))))</f>
        <v/>
      </c>
      <c r="J64" s="42">
        <f>IF(OR($A64="",$I64&lt;&gt;""),"",$F64*$H64)</f>
        <v/>
      </c>
    </row>
    <row r="65">
      <c r="A65" s="23" t="n"/>
      <c r="B65" s="31">
        <f>IF($A65="","",IFERROR(_xlfn.XLOOKUP($A65,'Frais généraux'!$A$2:$A$151,'Frais généraux'!$G$2:$G$151),""))</f>
        <v/>
      </c>
      <c r="C65" s="28" t="n"/>
      <c r="D65" s="48" t="n"/>
      <c r="E65" s="32" t="n"/>
      <c r="F65" s="45">
        <f>IF($A65="","",IFERROR(_xlfn.XLOOKUP($A65,'Frais généraux'!$A$2:$A$151,'Frais généraux'!$I$2:$I$151),""))</f>
        <v/>
      </c>
      <c r="G65" s="34">
        <f>IF($A65="","",SUMIFS('Ventilation'!$E$2:$E$501,'Ventilation'!$A$2:$A$501,$A65))</f>
        <v/>
      </c>
      <c r="H65" s="46">
        <f>IF($A65="","",IFERROR($E65/$G65,0))</f>
        <v/>
      </c>
      <c r="I65" s="31">
        <f>IF($A65="","",IF(COUNTIF('Frais généraux'!$A$2:$A$151,$A65)=0,"ID inconnu",IF(OR(NOT(ISNUMBER($E65)),$E65&lt;=0),"Coefficient invalide",IF(OR(AND($B65="Lot",OR($C65="",$D65&lt;&gt;"")),AND($B65="Période",OR($D65="",$C65&lt;&gt;"")),AND($B65&lt;&gt;"Lot",$B65&lt;&gt;"Période")),"Cible incohérente",IF(IF($B65="Lot",COUNTIFS('Ventilation'!$A$2:$A$501,$A65,'Ventilation'!$C$2:$C$501,$C65),COUNTIFS('Ventilation'!$A$2:$A$501,$A65,'Ventilation'!$D$2:$D$501,$D65))&gt;1,"Cible en double","")))))</f>
        <v/>
      </c>
      <c r="J65" s="45">
        <f>IF(OR($A65="",$I65&lt;&gt;""),"",$F65*$H65)</f>
        <v/>
      </c>
    </row>
    <row r="66">
      <c r="A66" s="23" t="n"/>
      <c r="B66" s="29">
        <f>IF($A66="","",IFERROR(_xlfn.XLOOKUP($A66,'Frais généraux'!$A$2:$A$151,'Frais généraux'!$G$2:$G$151),""))</f>
        <v/>
      </c>
      <c r="C66" s="28" t="n"/>
      <c r="D66" s="48" t="n"/>
      <c r="E66" s="32" t="n"/>
      <c r="F66" s="42">
        <f>IF($A66="","",IFERROR(_xlfn.XLOOKUP($A66,'Frais généraux'!$A$2:$A$151,'Frais généraux'!$I$2:$I$151),""))</f>
        <v/>
      </c>
      <c r="G66" s="33">
        <f>IF($A66="","",SUMIFS('Ventilation'!$E$2:$E$501,'Ventilation'!$A$2:$A$501,$A66))</f>
        <v/>
      </c>
      <c r="H66" s="43">
        <f>IF($A66="","",IFERROR($E66/$G66,0))</f>
        <v/>
      </c>
      <c r="I66" s="29">
        <f>IF($A66="","",IF(COUNTIF('Frais généraux'!$A$2:$A$151,$A66)=0,"ID inconnu",IF(OR(NOT(ISNUMBER($E66)),$E66&lt;=0),"Coefficient invalide",IF(OR(AND($B66="Lot",OR($C66="",$D66&lt;&gt;"")),AND($B66="Période",OR($D66="",$C66&lt;&gt;"")),AND($B66&lt;&gt;"Lot",$B66&lt;&gt;"Période")),"Cible incohérente",IF(IF($B66="Lot",COUNTIFS('Ventilation'!$A$2:$A$501,$A66,'Ventilation'!$C$2:$C$501,$C66),COUNTIFS('Ventilation'!$A$2:$A$501,$A66,'Ventilation'!$D$2:$D$501,$D66))&gt;1,"Cible en double","")))))</f>
        <v/>
      </c>
      <c r="J66" s="42">
        <f>IF(OR($A66="",$I66&lt;&gt;""),"",$F66*$H66)</f>
        <v/>
      </c>
    </row>
    <row r="67">
      <c r="A67" s="23" t="n"/>
      <c r="B67" s="31">
        <f>IF($A67="","",IFERROR(_xlfn.XLOOKUP($A67,'Frais généraux'!$A$2:$A$151,'Frais généraux'!$G$2:$G$151),""))</f>
        <v/>
      </c>
      <c r="C67" s="28" t="n"/>
      <c r="D67" s="48" t="n"/>
      <c r="E67" s="32" t="n"/>
      <c r="F67" s="45">
        <f>IF($A67="","",IFERROR(_xlfn.XLOOKUP($A67,'Frais généraux'!$A$2:$A$151,'Frais généraux'!$I$2:$I$151),""))</f>
        <v/>
      </c>
      <c r="G67" s="34">
        <f>IF($A67="","",SUMIFS('Ventilation'!$E$2:$E$501,'Ventilation'!$A$2:$A$501,$A67))</f>
        <v/>
      </c>
      <c r="H67" s="46">
        <f>IF($A67="","",IFERROR($E67/$G67,0))</f>
        <v/>
      </c>
      <c r="I67" s="31">
        <f>IF($A67="","",IF(COUNTIF('Frais généraux'!$A$2:$A$151,$A67)=0,"ID inconnu",IF(OR(NOT(ISNUMBER($E67)),$E67&lt;=0),"Coefficient invalide",IF(OR(AND($B67="Lot",OR($C67="",$D67&lt;&gt;"")),AND($B67="Période",OR($D67="",$C67&lt;&gt;"")),AND($B67&lt;&gt;"Lot",$B67&lt;&gt;"Période")),"Cible incohérente",IF(IF($B67="Lot",COUNTIFS('Ventilation'!$A$2:$A$501,$A67,'Ventilation'!$C$2:$C$501,$C67),COUNTIFS('Ventilation'!$A$2:$A$501,$A67,'Ventilation'!$D$2:$D$501,$D67))&gt;1,"Cible en double","")))))</f>
        <v/>
      </c>
      <c r="J67" s="45">
        <f>IF(OR($A67="",$I67&lt;&gt;""),"",$F67*$H67)</f>
        <v/>
      </c>
    </row>
    <row r="68">
      <c r="A68" s="23" t="n"/>
      <c r="B68" s="29">
        <f>IF($A68="","",IFERROR(_xlfn.XLOOKUP($A68,'Frais généraux'!$A$2:$A$151,'Frais généraux'!$G$2:$G$151),""))</f>
        <v/>
      </c>
      <c r="C68" s="28" t="n"/>
      <c r="D68" s="48" t="n"/>
      <c r="E68" s="32" t="n"/>
      <c r="F68" s="42">
        <f>IF($A68="","",IFERROR(_xlfn.XLOOKUP($A68,'Frais généraux'!$A$2:$A$151,'Frais généraux'!$I$2:$I$151),""))</f>
        <v/>
      </c>
      <c r="G68" s="33">
        <f>IF($A68="","",SUMIFS('Ventilation'!$E$2:$E$501,'Ventilation'!$A$2:$A$501,$A68))</f>
        <v/>
      </c>
      <c r="H68" s="43">
        <f>IF($A68="","",IFERROR($E68/$G68,0))</f>
        <v/>
      </c>
      <c r="I68" s="29">
        <f>IF($A68="","",IF(COUNTIF('Frais généraux'!$A$2:$A$151,$A68)=0,"ID inconnu",IF(OR(NOT(ISNUMBER($E68)),$E68&lt;=0),"Coefficient invalide",IF(OR(AND($B68="Lot",OR($C68="",$D68&lt;&gt;"")),AND($B68="Période",OR($D68="",$C68&lt;&gt;"")),AND($B68&lt;&gt;"Lot",$B68&lt;&gt;"Période")),"Cible incohérente",IF(IF($B68="Lot",COUNTIFS('Ventilation'!$A$2:$A$501,$A68,'Ventilation'!$C$2:$C$501,$C68),COUNTIFS('Ventilation'!$A$2:$A$501,$A68,'Ventilation'!$D$2:$D$501,$D68))&gt;1,"Cible en double","")))))</f>
        <v/>
      </c>
      <c r="J68" s="42">
        <f>IF(OR($A68="",$I68&lt;&gt;""),"",$F68*$H68)</f>
        <v/>
      </c>
    </row>
    <row r="69">
      <c r="A69" s="23" t="n"/>
      <c r="B69" s="31">
        <f>IF($A69="","",IFERROR(_xlfn.XLOOKUP($A69,'Frais généraux'!$A$2:$A$151,'Frais généraux'!$G$2:$G$151),""))</f>
        <v/>
      </c>
      <c r="C69" s="28" t="n"/>
      <c r="D69" s="48" t="n"/>
      <c r="E69" s="32" t="n"/>
      <c r="F69" s="45">
        <f>IF($A69="","",IFERROR(_xlfn.XLOOKUP($A69,'Frais généraux'!$A$2:$A$151,'Frais généraux'!$I$2:$I$151),""))</f>
        <v/>
      </c>
      <c r="G69" s="34">
        <f>IF($A69="","",SUMIFS('Ventilation'!$E$2:$E$501,'Ventilation'!$A$2:$A$501,$A69))</f>
        <v/>
      </c>
      <c r="H69" s="46">
        <f>IF($A69="","",IFERROR($E69/$G69,0))</f>
        <v/>
      </c>
      <c r="I69" s="31">
        <f>IF($A69="","",IF(COUNTIF('Frais généraux'!$A$2:$A$151,$A69)=0,"ID inconnu",IF(OR(NOT(ISNUMBER($E69)),$E69&lt;=0),"Coefficient invalide",IF(OR(AND($B69="Lot",OR($C69="",$D69&lt;&gt;"")),AND($B69="Période",OR($D69="",$C69&lt;&gt;"")),AND($B69&lt;&gt;"Lot",$B69&lt;&gt;"Période")),"Cible incohérente",IF(IF($B69="Lot",COUNTIFS('Ventilation'!$A$2:$A$501,$A69,'Ventilation'!$C$2:$C$501,$C69),COUNTIFS('Ventilation'!$A$2:$A$501,$A69,'Ventilation'!$D$2:$D$501,$D69))&gt;1,"Cible en double","")))))</f>
        <v/>
      </c>
      <c r="J69" s="45">
        <f>IF(OR($A69="",$I69&lt;&gt;""),"",$F69*$H69)</f>
        <v/>
      </c>
    </row>
    <row r="70">
      <c r="A70" s="23" t="n"/>
      <c r="B70" s="29">
        <f>IF($A70="","",IFERROR(_xlfn.XLOOKUP($A70,'Frais généraux'!$A$2:$A$151,'Frais généraux'!$G$2:$G$151),""))</f>
        <v/>
      </c>
      <c r="C70" s="28" t="n"/>
      <c r="D70" s="48" t="n"/>
      <c r="E70" s="32" t="n"/>
      <c r="F70" s="42">
        <f>IF($A70="","",IFERROR(_xlfn.XLOOKUP($A70,'Frais généraux'!$A$2:$A$151,'Frais généraux'!$I$2:$I$151),""))</f>
        <v/>
      </c>
      <c r="G70" s="33">
        <f>IF($A70="","",SUMIFS('Ventilation'!$E$2:$E$501,'Ventilation'!$A$2:$A$501,$A70))</f>
        <v/>
      </c>
      <c r="H70" s="43">
        <f>IF($A70="","",IFERROR($E70/$G70,0))</f>
        <v/>
      </c>
      <c r="I70" s="29">
        <f>IF($A70="","",IF(COUNTIF('Frais généraux'!$A$2:$A$151,$A70)=0,"ID inconnu",IF(OR(NOT(ISNUMBER($E70)),$E70&lt;=0),"Coefficient invalide",IF(OR(AND($B70="Lot",OR($C70="",$D70&lt;&gt;"")),AND($B70="Période",OR($D70="",$C70&lt;&gt;"")),AND($B70&lt;&gt;"Lot",$B70&lt;&gt;"Période")),"Cible incohérente",IF(IF($B70="Lot",COUNTIFS('Ventilation'!$A$2:$A$501,$A70,'Ventilation'!$C$2:$C$501,$C70),COUNTIFS('Ventilation'!$A$2:$A$501,$A70,'Ventilation'!$D$2:$D$501,$D70))&gt;1,"Cible en double","")))))</f>
        <v/>
      </c>
      <c r="J70" s="42">
        <f>IF(OR($A70="",$I70&lt;&gt;""),"",$F70*$H70)</f>
        <v/>
      </c>
    </row>
    <row r="71">
      <c r="A71" s="23" t="n"/>
      <c r="B71" s="31">
        <f>IF($A71="","",IFERROR(_xlfn.XLOOKUP($A71,'Frais généraux'!$A$2:$A$151,'Frais généraux'!$G$2:$G$151),""))</f>
        <v/>
      </c>
      <c r="C71" s="28" t="n"/>
      <c r="D71" s="48" t="n"/>
      <c r="E71" s="32" t="n"/>
      <c r="F71" s="45">
        <f>IF($A71="","",IFERROR(_xlfn.XLOOKUP($A71,'Frais généraux'!$A$2:$A$151,'Frais généraux'!$I$2:$I$151),""))</f>
        <v/>
      </c>
      <c r="G71" s="34">
        <f>IF($A71="","",SUMIFS('Ventilation'!$E$2:$E$501,'Ventilation'!$A$2:$A$501,$A71))</f>
        <v/>
      </c>
      <c r="H71" s="46">
        <f>IF($A71="","",IFERROR($E71/$G71,0))</f>
        <v/>
      </c>
      <c r="I71" s="31">
        <f>IF($A71="","",IF(COUNTIF('Frais généraux'!$A$2:$A$151,$A71)=0,"ID inconnu",IF(OR(NOT(ISNUMBER($E71)),$E71&lt;=0),"Coefficient invalide",IF(OR(AND($B71="Lot",OR($C71="",$D71&lt;&gt;"")),AND($B71="Période",OR($D71="",$C71&lt;&gt;"")),AND($B71&lt;&gt;"Lot",$B71&lt;&gt;"Période")),"Cible incohérente",IF(IF($B71="Lot",COUNTIFS('Ventilation'!$A$2:$A$501,$A71,'Ventilation'!$C$2:$C$501,$C71),COUNTIFS('Ventilation'!$A$2:$A$501,$A71,'Ventilation'!$D$2:$D$501,$D71))&gt;1,"Cible en double","")))))</f>
        <v/>
      </c>
      <c r="J71" s="45">
        <f>IF(OR($A71="",$I71&lt;&gt;""),"",$F71*$H71)</f>
        <v/>
      </c>
    </row>
    <row r="72">
      <c r="A72" s="23" t="n"/>
      <c r="B72" s="29">
        <f>IF($A72="","",IFERROR(_xlfn.XLOOKUP($A72,'Frais généraux'!$A$2:$A$151,'Frais généraux'!$G$2:$G$151),""))</f>
        <v/>
      </c>
      <c r="C72" s="28" t="n"/>
      <c r="D72" s="48" t="n"/>
      <c r="E72" s="32" t="n"/>
      <c r="F72" s="42">
        <f>IF($A72="","",IFERROR(_xlfn.XLOOKUP($A72,'Frais généraux'!$A$2:$A$151,'Frais généraux'!$I$2:$I$151),""))</f>
        <v/>
      </c>
      <c r="G72" s="33">
        <f>IF($A72="","",SUMIFS('Ventilation'!$E$2:$E$501,'Ventilation'!$A$2:$A$501,$A72))</f>
        <v/>
      </c>
      <c r="H72" s="43">
        <f>IF($A72="","",IFERROR($E72/$G72,0))</f>
        <v/>
      </c>
      <c r="I72" s="29">
        <f>IF($A72="","",IF(COUNTIF('Frais généraux'!$A$2:$A$151,$A72)=0,"ID inconnu",IF(OR(NOT(ISNUMBER($E72)),$E72&lt;=0),"Coefficient invalide",IF(OR(AND($B72="Lot",OR($C72="",$D72&lt;&gt;"")),AND($B72="Période",OR($D72="",$C72&lt;&gt;"")),AND($B72&lt;&gt;"Lot",$B72&lt;&gt;"Période")),"Cible incohérente",IF(IF($B72="Lot",COUNTIFS('Ventilation'!$A$2:$A$501,$A72,'Ventilation'!$C$2:$C$501,$C72),COUNTIFS('Ventilation'!$A$2:$A$501,$A72,'Ventilation'!$D$2:$D$501,$D72))&gt;1,"Cible en double","")))))</f>
        <v/>
      </c>
      <c r="J72" s="42">
        <f>IF(OR($A72="",$I72&lt;&gt;""),"",$F72*$H72)</f>
        <v/>
      </c>
    </row>
    <row r="73">
      <c r="A73" s="23" t="n"/>
      <c r="B73" s="31">
        <f>IF($A73="","",IFERROR(_xlfn.XLOOKUP($A73,'Frais généraux'!$A$2:$A$151,'Frais généraux'!$G$2:$G$151),""))</f>
        <v/>
      </c>
      <c r="C73" s="28" t="n"/>
      <c r="D73" s="48" t="n"/>
      <c r="E73" s="32" t="n"/>
      <c r="F73" s="45">
        <f>IF($A73="","",IFERROR(_xlfn.XLOOKUP($A73,'Frais généraux'!$A$2:$A$151,'Frais généraux'!$I$2:$I$151),""))</f>
        <v/>
      </c>
      <c r="G73" s="34">
        <f>IF($A73="","",SUMIFS('Ventilation'!$E$2:$E$501,'Ventilation'!$A$2:$A$501,$A73))</f>
        <v/>
      </c>
      <c r="H73" s="46">
        <f>IF($A73="","",IFERROR($E73/$G73,0))</f>
        <v/>
      </c>
      <c r="I73" s="31">
        <f>IF($A73="","",IF(COUNTIF('Frais généraux'!$A$2:$A$151,$A73)=0,"ID inconnu",IF(OR(NOT(ISNUMBER($E73)),$E73&lt;=0),"Coefficient invalide",IF(OR(AND($B73="Lot",OR($C73="",$D73&lt;&gt;"")),AND($B73="Période",OR($D73="",$C73&lt;&gt;"")),AND($B73&lt;&gt;"Lot",$B73&lt;&gt;"Période")),"Cible incohérente",IF(IF($B73="Lot",COUNTIFS('Ventilation'!$A$2:$A$501,$A73,'Ventilation'!$C$2:$C$501,$C73),COUNTIFS('Ventilation'!$A$2:$A$501,$A73,'Ventilation'!$D$2:$D$501,$D73))&gt;1,"Cible en double","")))))</f>
        <v/>
      </c>
      <c r="J73" s="45">
        <f>IF(OR($A73="",$I73&lt;&gt;""),"",$F73*$H73)</f>
        <v/>
      </c>
    </row>
    <row r="74">
      <c r="A74" s="23" t="n"/>
      <c r="B74" s="29">
        <f>IF($A74="","",IFERROR(_xlfn.XLOOKUP($A74,'Frais généraux'!$A$2:$A$151,'Frais généraux'!$G$2:$G$151),""))</f>
        <v/>
      </c>
      <c r="C74" s="28" t="n"/>
      <c r="D74" s="48" t="n"/>
      <c r="E74" s="32" t="n"/>
      <c r="F74" s="42">
        <f>IF($A74="","",IFERROR(_xlfn.XLOOKUP($A74,'Frais généraux'!$A$2:$A$151,'Frais généraux'!$I$2:$I$151),""))</f>
        <v/>
      </c>
      <c r="G74" s="33">
        <f>IF($A74="","",SUMIFS('Ventilation'!$E$2:$E$501,'Ventilation'!$A$2:$A$501,$A74))</f>
        <v/>
      </c>
      <c r="H74" s="43">
        <f>IF($A74="","",IFERROR($E74/$G74,0))</f>
        <v/>
      </c>
      <c r="I74" s="29">
        <f>IF($A74="","",IF(COUNTIF('Frais généraux'!$A$2:$A$151,$A74)=0,"ID inconnu",IF(OR(NOT(ISNUMBER($E74)),$E74&lt;=0),"Coefficient invalide",IF(OR(AND($B74="Lot",OR($C74="",$D74&lt;&gt;"")),AND($B74="Période",OR($D74="",$C74&lt;&gt;"")),AND($B74&lt;&gt;"Lot",$B74&lt;&gt;"Période")),"Cible incohérente",IF(IF($B74="Lot",COUNTIFS('Ventilation'!$A$2:$A$501,$A74,'Ventilation'!$C$2:$C$501,$C74),COUNTIFS('Ventilation'!$A$2:$A$501,$A74,'Ventilation'!$D$2:$D$501,$D74))&gt;1,"Cible en double","")))))</f>
        <v/>
      </c>
      <c r="J74" s="42">
        <f>IF(OR($A74="",$I74&lt;&gt;""),"",$F74*$H74)</f>
        <v/>
      </c>
    </row>
    <row r="75">
      <c r="A75" s="23" t="n"/>
      <c r="B75" s="31">
        <f>IF($A75="","",IFERROR(_xlfn.XLOOKUP($A75,'Frais généraux'!$A$2:$A$151,'Frais généraux'!$G$2:$G$151),""))</f>
        <v/>
      </c>
      <c r="C75" s="28" t="n"/>
      <c r="D75" s="48" t="n"/>
      <c r="E75" s="32" t="n"/>
      <c r="F75" s="45">
        <f>IF($A75="","",IFERROR(_xlfn.XLOOKUP($A75,'Frais généraux'!$A$2:$A$151,'Frais généraux'!$I$2:$I$151),""))</f>
        <v/>
      </c>
      <c r="G75" s="34">
        <f>IF($A75="","",SUMIFS('Ventilation'!$E$2:$E$501,'Ventilation'!$A$2:$A$501,$A75))</f>
        <v/>
      </c>
      <c r="H75" s="46">
        <f>IF($A75="","",IFERROR($E75/$G75,0))</f>
        <v/>
      </c>
      <c r="I75" s="31">
        <f>IF($A75="","",IF(COUNTIF('Frais généraux'!$A$2:$A$151,$A75)=0,"ID inconnu",IF(OR(NOT(ISNUMBER($E75)),$E75&lt;=0),"Coefficient invalide",IF(OR(AND($B75="Lot",OR($C75="",$D75&lt;&gt;"")),AND($B75="Période",OR($D75="",$C75&lt;&gt;"")),AND($B75&lt;&gt;"Lot",$B75&lt;&gt;"Période")),"Cible incohérente",IF(IF($B75="Lot",COUNTIFS('Ventilation'!$A$2:$A$501,$A75,'Ventilation'!$C$2:$C$501,$C75),COUNTIFS('Ventilation'!$A$2:$A$501,$A75,'Ventilation'!$D$2:$D$501,$D75))&gt;1,"Cible en double","")))))</f>
        <v/>
      </c>
      <c r="J75" s="45">
        <f>IF(OR($A75="",$I75&lt;&gt;""),"",$F75*$H75)</f>
        <v/>
      </c>
    </row>
    <row r="76">
      <c r="A76" s="23" t="n"/>
      <c r="B76" s="29">
        <f>IF($A76="","",IFERROR(_xlfn.XLOOKUP($A76,'Frais généraux'!$A$2:$A$151,'Frais généraux'!$G$2:$G$151),""))</f>
        <v/>
      </c>
      <c r="C76" s="28" t="n"/>
      <c r="D76" s="48" t="n"/>
      <c r="E76" s="32" t="n"/>
      <c r="F76" s="42">
        <f>IF($A76="","",IFERROR(_xlfn.XLOOKUP($A76,'Frais généraux'!$A$2:$A$151,'Frais généraux'!$I$2:$I$151),""))</f>
        <v/>
      </c>
      <c r="G76" s="33">
        <f>IF($A76="","",SUMIFS('Ventilation'!$E$2:$E$501,'Ventilation'!$A$2:$A$501,$A76))</f>
        <v/>
      </c>
      <c r="H76" s="43">
        <f>IF($A76="","",IFERROR($E76/$G76,0))</f>
        <v/>
      </c>
      <c r="I76" s="29">
        <f>IF($A76="","",IF(COUNTIF('Frais généraux'!$A$2:$A$151,$A76)=0,"ID inconnu",IF(OR(NOT(ISNUMBER($E76)),$E76&lt;=0),"Coefficient invalide",IF(OR(AND($B76="Lot",OR($C76="",$D76&lt;&gt;"")),AND($B76="Période",OR($D76="",$C76&lt;&gt;"")),AND($B76&lt;&gt;"Lot",$B76&lt;&gt;"Période")),"Cible incohérente",IF(IF($B76="Lot",COUNTIFS('Ventilation'!$A$2:$A$501,$A76,'Ventilation'!$C$2:$C$501,$C76),COUNTIFS('Ventilation'!$A$2:$A$501,$A76,'Ventilation'!$D$2:$D$501,$D76))&gt;1,"Cible en double","")))))</f>
        <v/>
      </c>
      <c r="J76" s="42">
        <f>IF(OR($A76="",$I76&lt;&gt;""),"",$F76*$H76)</f>
        <v/>
      </c>
    </row>
    <row r="77">
      <c r="A77" s="23" t="n"/>
      <c r="B77" s="31">
        <f>IF($A77="","",IFERROR(_xlfn.XLOOKUP($A77,'Frais généraux'!$A$2:$A$151,'Frais généraux'!$G$2:$G$151),""))</f>
        <v/>
      </c>
      <c r="C77" s="28" t="n"/>
      <c r="D77" s="48" t="n"/>
      <c r="E77" s="32" t="n"/>
      <c r="F77" s="45">
        <f>IF($A77="","",IFERROR(_xlfn.XLOOKUP($A77,'Frais généraux'!$A$2:$A$151,'Frais généraux'!$I$2:$I$151),""))</f>
        <v/>
      </c>
      <c r="G77" s="34">
        <f>IF($A77="","",SUMIFS('Ventilation'!$E$2:$E$501,'Ventilation'!$A$2:$A$501,$A77))</f>
        <v/>
      </c>
      <c r="H77" s="46">
        <f>IF($A77="","",IFERROR($E77/$G77,0))</f>
        <v/>
      </c>
      <c r="I77" s="31">
        <f>IF($A77="","",IF(COUNTIF('Frais généraux'!$A$2:$A$151,$A77)=0,"ID inconnu",IF(OR(NOT(ISNUMBER($E77)),$E77&lt;=0),"Coefficient invalide",IF(OR(AND($B77="Lot",OR($C77="",$D77&lt;&gt;"")),AND($B77="Période",OR($D77="",$C77&lt;&gt;"")),AND($B77&lt;&gt;"Lot",$B77&lt;&gt;"Période")),"Cible incohérente",IF(IF($B77="Lot",COUNTIFS('Ventilation'!$A$2:$A$501,$A77,'Ventilation'!$C$2:$C$501,$C77),COUNTIFS('Ventilation'!$A$2:$A$501,$A77,'Ventilation'!$D$2:$D$501,$D77))&gt;1,"Cible en double","")))))</f>
        <v/>
      </c>
      <c r="J77" s="45">
        <f>IF(OR($A77="",$I77&lt;&gt;""),"",$F77*$H77)</f>
        <v/>
      </c>
    </row>
    <row r="78">
      <c r="A78" s="23" t="n"/>
      <c r="B78" s="29">
        <f>IF($A78="","",IFERROR(_xlfn.XLOOKUP($A78,'Frais généraux'!$A$2:$A$151,'Frais généraux'!$G$2:$G$151),""))</f>
        <v/>
      </c>
      <c r="C78" s="28" t="n"/>
      <c r="D78" s="48" t="n"/>
      <c r="E78" s="32" t="n"/>
      <c r="F78" s="42">
        <f>IF($A78="","",IFERROR(_xlfn.XLOOKUP($A78,'Frais généraux'!$A$2:$A$151,'Frais généraux'!$I$2:$I$151),""))</f>
        <v/>
      </c>
      <c r="G78" s="33">
        <f>IF($A78="","",SUMIFS('Ventilation'!$E$2:$E$501,'Ventilation'!$A$2:$A$501,$A78))</f>
        <v/>
      </c>
      <c r="H78" s="43">
        <f>IF($A78="","",IFERROR($E78/$G78,0))</f>
        <v/>
      </c>
      <c r="I78" s="29">
        <f>IF($A78="","",IF(COUNTIF('Frais généraux'!$A$2:$A$151,$A78)=0,"ID inconnu",IF(OR(NOT(ISNUMBER($E78)),$E78&lt;=0),"Coefficient invalide",IF(OR(AND($B78="Lot",OR($C78="",$D78&lt;&gt;"")),AND($B78="Période",OR($D78="",$C78&lt;&gt;"")),AND($B78&lt;&gt;"Lot",$B78&lt;&gt;"Période")),"Cible incohérente",IF(IF($B78="Lot",COUNTIFS('Ventilation'!$A$2:$A$501,$A78,'Ventilation'!$C$2:$C$501,$C78),COUNTIFS('Ventilation'!$A$2:$A$501,$A78,'Ventilation'!$D$2:$D$501,$D78))&gt;1,"Cible en double","")))))</f>
        <v/>
      </c>
      <c r="J78" s="42">
        <f>IF(OR($A78="",$I78&lt;&gt;""),"",$F78*$H78)</f>
        <v/>
      </c>
    </row>
    <row r="79">
      <c r="A79" s="23" t="n"/>
      <c r="B79" s="31">
        <f>IF($A79="","",IFERROR(_xlfn.XLOOKUP($A79,'Frais généraux'!$A$2:$A$151,'Frais généraux'!$G$2:$G$151),""))</f>
        <v/>
      </c>
      <c r="C79" s="28" t="n"/>
      <c r="D79" s="48" t="n"/>
      <c r="E79" s="32" t="n"/>
      <c r="F79" s="45">
        <f>IF($A79="","",IFERROR(_xlfn.XLOOKUP($A79,'Frais généraux'!$A$2:$A$151,'Frais généraux'!$I$2:$I$151),""))</f>
        <v/>
      </c>
      <c r="G79" s="34">
        <f>IF($A79="","",SUMIFS('Ventilation'!$E$2:$E$501,'Ventilation'!$A$2:$A$501,$A79))</f>
        <v/>
      </c>
      <c r="H79" s="46">
        <f>IF($A79="","",IFERROR($E79/$G79,0))</f>
        <v/>
      </c>
      <c r="I79" s="31">
        <f>IF($A79="","",IF(COUNTIF('Frais généraux'!$A$2:$A$151,$A79)=0,"ID inconnu",IF(OR(NOT(ISNUMBER($E79)),$E79&lt;=0),"Coefficient invalide",IF(OR(AND($B79="Lot",OR($C79="",$D79&lt;&gt;"")),AND($B79="Période",OR($D79="",$C79&lt;&gt;"")),AND($B79&lt;&gt;"Lot",$B79&lt;&gt;"Période")),"Cible incohérente",IF(IF($B79="Lot",COUNTIFS('Ventilation'!$A$2:$A$501,$A79,'Ventilation'!$C$2:$C$501,$C79),COUNTIFS('Ventilation'!$A$2:$A$501,$A79,'Ventilation'!$D$2:$D$501,$D79))&gt;1,"Cible en double","")))))</f>
        <v/>
      </c>
      <c r="J79" s="45">
        <f>IF(OR($A79="",$I79&lt;&gt;""),"",$F79*$H79)</f>
        <v/>
      </c>
    </row>
    <row r="80">
      <c r="A80" s="23" t="n"/>
      <c r="B80" s="29">
        <f>IF($A80="","",IFERROR(_xlfn.XLOOKUP($A80,'Frais généraux'!$A$2:$A$151,'Frais généraux'!$G$2:$G$151),""))</f>
        <v/>
      </c>
      <c r="C80" s="28" t="n"/>
      <c r="D80" s="48" t="n"/>
      <c r="E80" s="32" t="n"/>
      <c r="F80" s="42">
        <f>IF($A80="","",IFERROR(_xlfn.XLOOKUP($A80,'Frais généraux'!$A$2:$A$151,'Frais généraux'!$I$2:$I$151),""))</f>
        <v/>
      </c>
      <c r="G80" s="33">
        <f>IF($A80="","",SUMIFS('Ventilation'!$E$2:$E$501,'Ventilation'!$A$2:$A$501,$A80))</f>
        <v/>
      </c>
      <c r="H80" s="43">
        <f>IF($A80="","",IFERROR($E80/$G80,0))</f>
        <v/>
      </c>
      <c r="I80" s="29">
        <f>IF($A80="","",IF(COUNTIF('Frais généraux'!$A$2:$A$151,$A80)=0,"ID inconnu",IF(OR(NOT(ISNUMBER($E80)),$E80&lt;=0),"Coefficient invalide",IF(OR(AND($B80="Lot",OR($C80="",$D80&lt;&gt;"")),AND($B80="Période",OR($D80="",$C80&lt;&gt;"")),AND($B80&lt;&gt;"Lot",$B80&lt;&gt;"Période")),"Cible incohérente",IF(IF($B80="Lot",COUNTIFS('Ventilation'!$A$2:$A$501,$A80,'Ventilation'!$C$2:$C$501,$C80),COUNTIFS('Ventilation'!$A$2:$A$501,$A80,'Ventilation'!$D$2:$D$501,$D80))&gt;1,"Cible en double","")))))</f>
        <v/>
      </c>
      <c r="J80" s="42">
        <f>IF(OR($A80="",$I80&lt;&gt;""),"",$F80*$H80)</f>
        <v/>
      </c>
    </row>
    <row r="81">
      <c r="A81" s="23" t="n"/>
      <c r="B81" s="31">
        <f>IF($A81="","",IFERROR(_xlfn.XLOOKUP($A81,'Frais généraux'!$A$2:$A$151,'Frais généraux'!$G$2:$G$151),""))</f>
        <v/>
      </c>
      <c r="C81" s="28" t="n"/>
      <c r="D81" s="48" t="n"/>
      <c r="E81" s="32" t="n"/>
      <c r="F81" s="45">
        <f>IF($A81="","",IFERROR(_xlfn.XLOOKUP($A81,'Frais généraux'!$A$2:$A$151,'Frais généraux'!$I$2:$I$151),""))</f>
        <v/>
      </c>
      <c r="G81" s="34">
        <f>IF($A81="","",SUMIFS('Ventilation'!$E$2:$E$501,'Ventilation'!$A$2:$A$501,$A81))</f>
        <v/>
      </c>
      <c r="H81" s="46">
        <f>IF($A81="","",IFERROR($E81/$G81,0))</f>
        <v/>
      </c>
      <c r="I81" s="31">
        <f>IF($A81="","",IF(COUNTIF('Frais généraux'!$A$2:$A$151,$A81)=0,"ID inconnu",IF(OR(NOT(ISNUMBER($E81)),$E81&lt;=0),"Coefficient invalide",IF(OR(AND($B81="Lot",OR($C81="",$D81&lt;&gt;"")),AND($B81="Période",OR($D81="",$C81&lt;&gt;"")),AND($B81&lt;&gt;"Lot",$B81&lt;&gt;"Période")),"Cible incohérente",IF(IF($B81="Lot",COUNTIFS('Ventilation'!$A$2:$A$501,$A81,'Ventilation'!$C$2:$C$501,$C81),COUNTIFS('Ventilation'!$A$2:$A$501,$A81,'Ventilation'!$D$2:$D$501,$D81))&gt;1,"Cible en double","")))))</f>
        <v/>
      </c>
      <c r="J81" s="45">
        <f>IF(OR($A81="",$I81&lt;&gt;""),"",$F81*$H81)</f>
        <v/>
      </c>
    </row>
    <row r="82">
      <c r="A82" s="23" t="n"/>
      <c r="B82" s="29">
        <f>IF($A82="","",IFERROR(_xlfn.XLOOKUP($A82,'Frais généraux'!$A$2:$A$151,'Frais généraux'!$G$2:$G$151),""))</f>
        <v/>
      </c>
      <c r="C82" s="28" t="n"/>
      <c r="D82" s="48" t="n"/>
      <c r="E82" s="32" t="n"/>
      <c r="F82" s="42">
        <f>IF($A82="","",IFERROR(_xlfn.XLOOKUP($A82,'Frais généraux'!$A$2:$A$151,'Frais généraux'!$I$2:$I$151),""))</f>
        <v/>
      </c>
      <c r="G82" s="33">
        <f>IF($A82="","",SUMIFS('Ventilation'!$E$2:$E$501,'Ventilation'!$A$2:$A$501,$A82))</f>
        <v/>
      </c>
      <c r="H82" s="43">
        <f>IF($A82="","",IFERROR($E82/$G82,0))</f>
        <v/>
      </c>
      <c r="I82" s="29">
        <f>IF($A82="","",IF(COUNTIF('Frais généraux'!$A$2:$A$151,$A82)=0,"ID inconnu",IF(OR(NOT(ISNUMBER($E82)),$E82&lt;=0),"Coefficient invalide",IF(OR(AND($B82="Lot",OR($C82="",$D82&lt;&gt;"")),AND($B82="Période",OR($D82="",$C82&lt;&gt;"")),AND($B82&lt;&gt;"Lot",$B82&lt;&gt;"Période")),"Cible incohérente",IF(IF($B82="Lot",COUNTIFS('Ventilation'!$A$2:$A$501,$A82,'Ventilation'!$C$2:$C$501,$C82),COUNTIFS('Ventilation'!$A$2:$A$501,$A82,'Ventilation'!$D$2:$D$501,$D82))&gt;1,"Cible en double","")))))</f>
        <v/>
      </c>
      <c r="J82" s="42">
        <f>IF(OR($A82="",$I82&lt;&gt;""),"",$F82*$H82)</f>
        <v/>
      </c>
    </row>
    <row r="83">
      <c r="A83" s="23" t="n"/>
      <c r="B83" s="31">
        <f>IF($A83="","",IFERROR(_xlfn.XLOOKUP($A83,'Frais généraux'!$A$2:$A$151,'Frais généraux'!$G$2:$G$151),""))</f>
        <v/>
      </c>
      <c r="C83" s="28" t="n"/>
      <c r="D83" s="48" t="n"/>
      <c r="E83" s="32" t="n"/>
      <c r="F83" s="45">
        <f>IF($A83="","",IFERROR(_xlfn.XLOOKUP($A83,'Frais généraux'!$A$2:$A$151,'Frais généraux'!$I$2:$I$151),""))</f>
        <v/>
      </c>
      <c r="G83" s="34">
        <f>IF($A83="","",SUMIFS('Ventilation'!$E$2:$E$501,'Ventilation'!$A$2:$A$501,$A83))</f>
        <v/>
      </c>
      <c r="H83" s="46">
        <f>IF($A83="","",IFERROR($E83/$G83,0))</f>
        <v/>
      </c>
      <c r="I83" s="31">
        <f>IF($A83="","",IF(COUNTIF('Frais généraux'!$A$2:$A$151,$A83)=0,"ID inconnu",IF(OR(NOT(ISNUMBER($E83)),$E83&lt;=0),"Coefficient invalide",IF(OR(AND($B83="Lot",OR($C83="",$D83&lt;&gt;"")),AND($B83="Période",OR($D83="",$C83&lt;&gt;"")),AND($B83&lt;&gt;"Lot",$B83&lt;&gt;"Période")),"Cible incohérente",IF(IF($B83="Lot",COUNTIFS('Ventilation'!$A$2:$A$501,$A83,'Ventilation'!$C$2:$C$501,$C83),COUNTIFS('Ventilation'!$A$2:$A$501,$A83,'Ventilation'!$D$2:$D$501,$D83))&gt;1,"Cible en double","")))))</f>
        <v/>
      </c>
      <c r="J83" s="45">
        <f>IF(OR($A83="",$I83&lt;&gt;""),"",$F83*$H83)</f>
        <v/>
      </c>
    </row>
    <row r="84">
      <c r="A84" s="23" t="n"/>
      <c r="B84" s="29">
        <f>IF($A84="","",IFERROR(_xlfn.XLOOKUP($A84,'Frais généraux'!$A$2:$A$151,'Frais généraux'!$G$2:$G$151),""))</f>
        <v/>
      </c>
      <c r="C84" s="28" t="n"/>
      <c r="D84" s="48" t="n"/>
      <c r="E84" s="32" t="n"/>
      <c r="F84" s="42">
        <f>IF($A84="","",IFERROR(_xlfn.XLOOKUP($A84,'Frais généraux'!$A$2:$A$151,'Frais généraux'!$I$2:$I$151),""))</f>
        <v/>
      </c>
      <c r="G84" s="33">
        <f>IF($A84="","",SUMIFS('Ventilation'!$E$2:$E$501,'Ventilation'!$A$2:$A$501,$A84))</f>
        <v/>
      </c>
      <c r="H84" s="43">
        <f>IF($A84="","",IFERROR($E84/$G84,0))</f>
        <v/>
      </c>
      <c r="I84" s="29">
        <f>IF($A84="","",IF(COUNTIF('Frais généraux'!$A$2:$A$151,$A84)=0,"ID inconnu",IF(OR(NOT(ISNUMBER($E84)),$E84&lt;=0),"Coefficient invalide",IF(OR(AND($B84="Lot",OR($C84="",$D84&lt;&gt;"")),AND($B84="Période",OR($D84="",$C84&lt;&gt;"")),AND($B84&lt;&gt;"Lot",$B84&lt;&gt;"Période")),"Cible incohérente",IF(IF($B84="Lot",COUNTIFS('Ventilation'!$A$2:$A$501,$A84,'Ventilation'!$C$2:$C$501,$C84),COUNTIFS('Ventilation'!$A$2:$A$501,$A84,'Ventilation'!$D$2:$D$501,$D84))&gt;1,"Cible en double","")))))</f>
        <v/>
      </c>
      <c r="J84" s="42">
        <f>IF(OR($A84="",$I84&lt;&gt;""),"",$F84*$H84)</f>
        <v/>
      </c>
    </row>
    <row r="85">
      <c r="A85" s="23" t="n"/>
      <c r="B85" s="31">
        <f>IF($A85="","",IFERROR(_xlfn.XLOOKUP($A85,'Frais généraux'!$A$2:$A$151,'Frais généraux'!$G$2:$G$151),""))</f>
        <v/>
      </c>
      <c r="C85" s="28" t="n"/>
      <c r="D85" s="48" t="n"/>
      <c r="E85" s="32" t="n"/>
      <c r="F85" s="45">
        <f>IF($A85="","",IFERROR(_xlfn.XLOOKUP($A85,'Frais généraux'!$A$2:$A$151,'Frais généraux'!$I$2:$I$151),""))</f>
        <v/>
      </c>
      <c r="G85" s="34">
        <f>IF($A85="","",SUMIFS('Ventilation'!$E$2:$E$501,'Ventilation'!$A$2:$A$501,$A85))</f>
        <v/>
      </c>
      <c r="H85" s="46">
        <f>IF($A85="","",IFERROR($E85/$G85,0))</f>
        <v/>
      </c>
      <c r="I85" s="31">
        <f>IF($A85="","",IF(COUNTIF('Frais généraux'!$A$2:$A$151,$A85)=0,"ID inconnu",IF(OR(NOT(ISNUMBER($E85)),$E85&lt;=0),"Coefficient invalide",IF(OR(AND($B85="Lot",OR($C85="",$D85&lt;&gt;"")),AND($B85="Période",OR($D85="",$C85&lt;&gt;"")),AND($B85&lt;&gt;"Lot",$B85&lt;&gt;"Période")),"Cible incohérente",IF(IF($B85="Lot",COUNTIFS('Ventilation'!$A$2:$A$501,$A85,'Ventilation'!$C$2:$C$501,$C85),COUNTIFS('Ventilation'!$A$2:$A$501,$A85,'Ventilation'!$D$2:$D$501,$D85))&gt;1,"Cible en double","")))))</f>
        <v/>
      </c>
      <c r="J85" s="45">
        <f>IF(OR($A85="",$I85&lt;&gt;""),"",$F85*$H85)</f>
        <v/>
      </c>
    </row>
    <row r="86">
      <c r="A86" s="23" t="n"/>
      <c r="B86" s="29">
        <f>IF($A86="","",IFERROR(_xlfn.XLOOKUP($A86,'Frais généraux'!$A$2:$A$151,'Frais généraux'!$G$2:$G$151),""))</f>
        <v/>
      </c>
      <c r="C86" s="28" t="n"/>
      <c r="D86" s="48" t="n"/>
      <c r="E86" s="32" t="n"/>
      <c r="F86" s="42">
        <f>IF($A86="","",IFERROR(_xlfn.XLOOKUP($A86,'Frais généraux'!$A$2:$A$151,'Frais généraux'!$I$2:$I$151),""))</f>
        <v/>
      </c>
      <c r="G86" s="33">
        <f>IF($A86="","",SUMIFS('Ventilation'!$E$2:$E$501,'Ventilation'!$A$2:$A$501,$A86))</f>
        <v/>
      </c>
      <c r="H86" s="43">
        <f>IF($A86="","",IFERROR($E86/$G86,0))</f>
        <v/>
      </c>
      <c r="I86" s="29">
        <f>IF($A86="","",IF(COUNTIF('Frais généraux'!$A$2:$A$151,$A86)=0,"ID inconnu",IF(OR(NOT(ISNUMBER($E86)),$E86&lt;=0),"Coefficient invalide",IF(OR(AND($B86="Lot",OR($C86="",$D86&lt;&gt;"")),AND($B86="Période",OR($D86="",$C86&lt;&gt;"")),AND($B86&lt;&gt;"Lot",$B86&lt;&gt;"Période")),"Cible incohérente",IF(IF($B86="Lot",COUNTIFS('Ventilation'!$A$2:$A$501,$A86,'Ventilation'!$C$2:$C$501,$C86),COUNTIFS('Ventilation'!$A$2:$A$501,$A86,'Ventilation'!$D$2:$D$501,$D86))&gt;1,"Cible en double","")))))</f>
        <v/>
      </c>
      <c r="J86" s="42">
        <f>IF(OR($A86="",$I86&lt;&gt;""),"",$F86*$H86)</f>
        <v/>
      </c>
    </row>
    <row r="87">
      <c r="A87" s="23" t="n"/>
      <c r="B87" s="31">
        <f>IF($A87="","",IFERROR(_xlfn.XLOOKUP($A87,'Frais généraux'!$A$2:$A$151,'Frais généraux'!$G$2:$G$151),""))</f>
        <v/>
      </c>
      <c r="C87" s="28" t="n"/>
      <c r="D87" s="48" t="n"/>
      <c r="E87" s="32" t="n"/>
      <c r="F87" s="45">
        <f>IF($A87="","",IFERROR(_xlfn.XLOOKUP($A87,'Frais généraux'!$A$2:$A$151,'Frais généraux'!$I$2:$I$151),""))</f>
        <v/>
      </c>
      <c r="G87" s="34">
        <f>IF($A87="","",SUMIFS('Ventilation'!$E$2:$E$501,'Ventilation'!$A$2:$A$501,$A87))</f>
        <v/>
      </c>
      <c r="H87" s="46">
        <f>IF($A87="","",IFERROR($E87/$G87,0))</f>
        <v/>
      </c>
      <c r="I87" s="31">
        <f>IF($A87="","",IF(COUNTIF('Frais généraux'!$A$2:$A$151,$A87)=0,"ID inconnu",IF(OR(NOT(ISNUMBER($E87)),$E87&lt;=0),"Coefficient invalide",IF(OR(AND($B87="Lot",OR($C87="",$D87&lt;&gt;"")),AND($B87="Période",OR($D87="",$C87&lt;&gt;"")),AND($B87&lt;&gt;"Lot",$B87&lt;&gt;"Période")),"Cible incohérente",IF(IF($B87="Lot",COUNTIFS('Ventilation'!$A$2:$A$501,$A87,'Ventilation'!$C$2:$C$501,$C87),COUNTIFS('Ventilation'!$A$2:$A$501,$A87,'Ventilation'!$D$2:$D$501,$D87))&gt;1,"Cible en double","")))))</f>
        <v/>
      </c>
      <c r="J87" s="45">
        <f>IF(OR($A87="",$I87&lt;&gt;""),"",$F87*$H87)</f>
        <v/>
      </c>
    </row>
    <row r="88">
      <c r="A88" s="23" t="n"/>
      <c r="B88" s="29">
        <f>IF($A88="","",IFERROR(_xlfn.XLOOKUP($A88,'Frais généraux'!$A$2:$A$151,'Frais généraux'!$G$2:$G$151),""))</f>
        <v/>
      </c>
      <c r="C88" s="28" t="n"/>
      <c r="D88" s="48" t="n"/>
      <c r="E88" s="32" t="n"/>
      <c r="F88" s="42">
        <f>IF($A88="","",IFERROR(_xlfn.XLOOKUP($A88,'Frais généraux'!$A$2:$A$151,'Frais généraux'!$I$2:$I$151),""))</f>
        <v/>
      </c>
      <c r="G88" s="33">
        <f>IF($A88="","",SUMIFS('Ventilation'!$E$2:$E$501,'Ventilation'!$A$2:$A$501,$A88))</f>
        <v/>
      </c>
      <c r="H88" s="43">
        <f>IF($A88="","",IFERROR($E88/$G88,0))</f>
        <v/>
      </c>
      <c r="I88" s="29">
        <f>IF($A88="","",IF(COUNTIF('Frais généraux'!$A$2:$A$151,$A88)=0,"ID inconnu",IF(OR(NOT(ISNUMBER($E88)),$E88&lt;=0),"Coefficient invalide",IF(OR(AND($B88="Lot",OR($C88="",$D88&lt;&gt;"")),AND($B88="Période",OR($D88="",$C88&lt;&gt;"")),AND($B88&lt;&gt;"Lot",$B88&lt;&gt;"Période")),"Cible incohérente",IF(IF($B88="Lot",COUNTIFS('Ventilation'!$A$2:$A$501,$A88,'Ventilation'!$C$2:$C$501,$C88),COUNTIFS('Ventilation'!$A$2:$A$501,$A88,'Ventilation'!$D$2:$D$501,$D88))&gt;1,"Cible en double","")))))</f>
        <v/>
      </c>
      <c r="J88" s="42">
        <f>IF(OR($A88="",$I88&lt;&gt;""),"",$F88*$H88)</f>
        <v/>
      </c>
    </row>
    <row r="89">
      <c r="A89" s="23" t="n"/>
      <c r="B89" s="31">
        <f>IF($A89="","",IFERROR(_xlfn.XLOOKUP($A89,'Frais généraux'!$A$2:$A$151,'Frais généraux'!$G$2:$G$151),""))</f>
        <v/>
      </c>
      <c r="C89" s="28" t="n"/>
      <c r="D89" s="48" t="n"/>
      <c r="E89" s="32" t="n"/>
      <c r="F89" s="45">
        <f>IF($A89="","",IFERROR(_xlfn.XLOOKUP($A89,'Frais généraux'!$A$2:$A$151,'Frais généraux'!$I$2:$I$151),""))</f>
        <v/>
      </c>
      <c r="G89" s="34">
        <f>IF($A89="","",SUMIFS('Ventilation'!$E$2:$E$501,'Ventilation'!$A$2:$A$501,$A89))</f>
        <v/>
      </c>
      <c r="H89" s="46">
        <f>IF($A89="","",IFERROR($E89/$G89,0))</f>
        <v/>
      </c>
      <c r="I89" s="31">
        <f>IF($A89="","",IF(COUNTIF('Frais généraux'!$A$2:$A$151,$A89)=0,"ID inconnu",IF(OR(NOT(ISNUMBER($E89)),$E89&lt;=0),"Coefficient invalide",IF(OR(AND($B89="Lot",OR($C89="",$D89&lt;&gt;"")),AND($B89="Période",OR($D89="",$C89&lt;&gt;"")),AND($B89&lt;&gt;"Lot",$B89&lt;&gt;"Période")),"Cible incohérente",IF(IF($B89="Lot",COUNTIFS('Ventilation'!$A$2:$A$501,$A89,'Ventilation'!$C$2:$C$501,$C89),COUNTIFS('Ventilation'!$A$2:$A$501,$A89,'Ventilation'!$D$2:$D$501,$D89))&gt;1,"Cible en double","")))))</f>
        <v/>
      </c>
      <c r="J89" s="45">
        <f>IF(OR($A89="",$I89&lt;&gt;""),"",$F89*$H89)</f>
        <v/>
      </c>
    </row>
    <row r="90">
      <c r="A90" s="23" t="n"/>
      <c r="B90" s="29">
        <f>IF($A90="","",IFERROR(_xlfn.XLOOKUP($A90,'Frais généraux'!$A$2:$A$151,'Frais généraux'!$G$2:$G$151),""))</f>
        <v/>
      </c>
      <c r="C90" s="28" t="n"/>
      <c r="D90" s="48" t="n"/>
      <c r="E90" s="32" t="n"/>
      <c r="F90" s="42">
        <f>IF($A90="","",IFERROR(_xlfn.XLOOKUP($A90,'Frais généraux'!$A$2:$A$151,'Frais généraux'!$I$2:$I$151),""))</f>
        <v/>
      </c>
      <c r="G90" s="33">
        <f>IF($A90="","",SUMIFS('Ventilation'!$E$2:$E$501,'Ventilation'!$A$2:$A$501,$A90))</f>
        <v/>
      </c>
      <c r="H90" s="43">
        <f>IF($A90="","",IFERROR($E90/$G90,0))</f>
        <v/>
      </c>
      <c r="I90" s="29">
        <f>IF($A90="","",IF(COUNTIF('Frais généraux'!$A$2:$A$151,$A90)=0,"ID inconnu",IF(OR(NOT(ISNUMBER($E90)),$E90&lt;=0),"Coefficient invalide",IF(OR(AND($B90="Lot",OR($C90="",$D90&lt;&gt;"")),AND($B90="Période",OR($D90="",$C90&lt;&gt;"")),AND($B90&lt;&gt;"Lot",$B90&lt;&gt;"Période")),"Cible incohérente",IF(IF($B90="Lot",COUNTIFS('Ventilation'!$A$2:$A$501,$A90,'Ventilation'!$C$2:$C$501,$C90),COUNTIFS('Ventilation'!$A$2:$A$501,$A90,'Ventilation'!$D$2:$D$501,$D90))&gt;1,"Cible en double","")))))</f>
        <v/>
      </c>
      <c r="J90" s="42">
        <f>IF(OR($A90="",$I90&lt;&gt;""),"",$F90*$H90)</f>
        <v/>
      </c>
    </row>
    <row r="91">
      <c r="A91" s="23" t="n"/>
      <c r="B91" s="31">
        <f>IF($A91="","",IFERROR(_xlfn.XLOOKUP($A91,'Frais généraux'!$A$2:$A$151,'Frais généraux'!$G$2:$G$151),""))</f>
        <v/>
      </c>
      <c r="C91" s="28" t="n"/>
      <c r="D91" s="48" t="n"/>
      <c r="E91" s="32" t="n"/>
      <c r="F91" s="45">
        <f>IF($A91="","",IFERROR(_xlfn.XLOOKUP($A91,'Frais généraux'!$A$2:$A$151,'Frais généraux'!$I$2:$I$151),""))</f>
        <v/>
      </c>
      <c r="G91" s="34">
        <f>IF($A91="","",SUMIFS('Ventilation'!$E$2:$E$501,'Ventilation'!$A$2:$A$501,$A91))</f>
        <v/>
      </c>
      <c r="H91" s="46">
        <f>IF($A91="","",IFERROR($E91/$G91,0))</f>
        <v/>
      </c>
      <c r="I91" s="31">
        <f>IF($A91="","",IF(COUNTIF('Frais généraux'!$A$2:$A$151,$A91)=0,"ID inconnu",IF(OR(NOT(ISNUMBER($E91)),$E91&lt;=0),"Coefficient invalide",IF(OR(AND($B91="Lot",OR($C91="",$D91&lt;&gt;"")),AND($B91="Période",OR($D91="",$C91&lt;&gt;"")),AND($B91&lt;&gt;"Lot",$B91&lt;&gt;"Période")),"Cible incohérente",IF(IF($B91="Lot",COUNTIFS('Ventilation'!$A$2:$A$501,$A91,'Ventilation'!$C$2:$C$501,$C91),COUNTIFS('Ventilation'!$A$2:$A$501,$A91,'Ventilation'!$D$2:$D$501,$D91))&gt;1,"Cible en double","")))))</f>
        <v/>
      </c>
      <c r="J91" s="45">
        <f>IF(OR($A91="",$I91&lt;&gt;""),"",$F91*$H91)</f>
        <v/>
      </c>
    </row>
    <row r="92">
      <c r="A92" s="23" t="n"/>
      <c r="B92" s="29">
        <f>IF($A92="","",IFERROR(_xlfn.XLOOKUP($A92,'Frais généraux'!$A$2:$A$151,'Frais généraux'!$G$2:$G$151),""))</f>
        <v/>
      </c>
      <c r="C92" s="28" t="n"/>
      <c r="D92" s="48" t="n"/>
      <c r="E92" s="32" t="n"/>
      <c r="F92" s="42">
        <f>IF($A92="","",IFERROR(_xlfn.XLOOKUP($A92,'Frais généraux'!$A$2:$A$151,'Frais généraux'!$I$2:$I$151),""))</f>
        <v/>
      </c>
      <c r="G92" s="33">
        <f>IF($A92="","",SUMIFS('Ventilation'!$E$2:$E$501,'Ventilation'!$A$2:$A$501,$A92))</f>
        <v/>
      </c>
      <c r="H92" s="43">
        <f>IF($A92="","",IFERROR($E92/$G92,0))</f>
        <v/>
      </c>
      <c r="I92" s="29">
        <f>IF($A92="","",IF(COUNTIF('Frais généraux'!$A$2:$A$151,$A92)=0,"ID inconnu",IF(OR(NOT(ISNUMBER($E92)),$E92&lt;=0),"Coefficient invalide",IF(OR(AND($B92="Lot",OR($C92="",$D92&lt;&gt;"")),AND($B92="Période",OR($D92="",$C92&lt;&gt;"")),AND($B92&lt;&gt;"Lot",$B92&lt;&gt;"Période")),"Cible incohérente",IF(IF($B92="Lot",COUNTIFS('Ventilation'!$A$2:$A$501,$A92,'Ventilation'!$C$2:$C$501,$C92),COUNTIFS('Ventilation'!$A$2:$A$501,$A92,'Ventilation'!$D$2:$D$501,$D92))&gt;1,"Cible en double","")))))</f>
        <v/>
      </c>
      <c r="J92" s="42">
        <f>IF(OR($A92="",$I92&lt;&gt;""),"",$F92*$H92)</f>
        <v/>
      </c>
    </row>
    <row r="93">
      <c r="A93" s="23" t="n"/>
      <c r="B93" s="31">
        <f>IF($A93="","",IFERROR(_xlfn.XLOOKUP($A93,'Frais généraux'!$A$2:$A$151,'Frais généraux'!$G$2:$G$151),""))</f>
        <v/>
      </c>
      <c r="C93" s="28" t="n"/>
      <c r="D93" s="48" t="n"/>
      <c r="E93" s="32" t="n"/>
      <c r="F93" s="45">
        <f>IF($A93="","",IFERROR(_xlfn.XLOOKUP($A93,'Frais généraux'!$A$2:$A$151,'Frais généraux'!$I$2:$I$151),""))</f>
        <v/>
      </c>
      <c r="G93" s="34">
        <f>IF($A93="","",SUMIFS('Ventilation'!$E$2:$E$501,'Ventilation'!$A$2:$A$501,$A93))</f>
        <v/>
      </c>
      <c r="H93" s="46">
        <f>IF($A93="","",IFERROR($E93/$G93,0))</f>
        <v/>
      </c>
      <c r="I93" s="31">
        <f>IF($A93="","",IF(COUNTIF('Frais généraux'!$A$2:$A$151,$A93)=0,"ID inconnu",IF(OR(NOT(ISNUMBER($E93)),$E93&lt;=0),"Coefficient invalide",IF(OR(AND($B93="Lot",OR($C93="",$D93&lt;&gt;"")),AND($B93="Période",OR($D93="",$C93&lt;&gt;"")),AND($B93&lt;&gt;"Lot",$B93&lt;&gt;"Période")),"Cible incohérente",IF(IF($B93="Lot",COUNTIFS('Ventilation'!$A$2:$A$501,$A93,'Ventilation'!$C$2:$C$501,$C93),COUNTIFS('Ventilation'!$A$2:$A$501,$A93,'Ventilation'!$D$2:$D$501,$D93))&gt;1,"Cible en double","")))))</f>
        <v/>
      </c>
      <c r="J93" s="45">
        <f>IF(OR($A93="",$I93&lt;&gt;""),"",$F93*$H93)</f>
        <v/>
      </c>
    </row>
    <row r="94">
      <c r="A94" s="23" t="n"/>
      <c r="B94" s="29">
        <f>IF($A94="","",IFERROR(_xlfn.XLOOKUP($A94,'Frais généraux'!$A$2:$A$151,'Frais généraux'!$G$2:$G$151),""))</f>
        <v/>
      </c>
      <c r="C94" s="28" t="n"/>
      <c r="D94" s="48" t="n"/>
      <c r="E94" s="32" t="n"/>
      <c r="F94" s="42">
        <f>IF($A94="","",IFERROR(_xlfn.XLOOKUP($A94,'Frais généraux'!$A$2:$A$151,'Frais généraux'!$I$2:$I$151),""))</f>
        <v/>
      </c>
      <c r="G94" s="33">
        <f>IF($A94="","",SUMIFS('Ventilation'!$E$2:$E$501,'Ventilation'!$A$2:$A$501,$A94))</f>
        <v/>
      </c>
      <c r="H94" s="43">
        <f>IF($A94="","",IFERROR($E94/$G94,0))</f>
        <v/>
      </c>
      <c r="I94" s="29">
        <f>IF($A94="","",IF(COUNTIF('Frais généraux'!$A$2:$A$151,$A94)=0,"ID inconnu",IF(OR(NOT(ISNUMBER($E94)),$E94&lt;=0),"Coefficient invalide",IF(OR(AND($B94="Lot",OR($C94="",$D94&lt;&gt;"")),AND($B94="Période",OR($D94="",$C94&lt;&gt;"")),AND($B94&lt;&gt;"Lot",$B94&lt;&gt;"Période")),"Cible incohérente",IF(IF($B94="Lot",COUNTIFS('Ventilation'!$A$2:$A$501,$A94,'Ventilation'!$C$2:$C$501,$C94),COUNTIFS('Ventilation'!$A$2:$A$501,$A94,'Ventilation'!$D$2:$D$501,$D94))&gt;1,"Cible en double","")))))</f>
        <v/>
      </c>
      <c r="J94" s="42">
        <f>IF(OR($A94="",$I94&lt;&gt;""),"",$F94*$H94)</f>
        <v/>
      </c>
    </row>
    <row r="95">
      <c r="A95" s="23" t="n"/>
      <c r="B95" s="31">
        <f>IF($A95="","",IFERROR(_xlfn.XLOOKUP($A95,'Frais généraux'!$A$2:$A$151,'Frais généraux'!$G$2:$G$151),""))</f>
        <v/>
      </c>
      <c r="C95" s="28" t="n"/>
      <c r="D95" s="48" t="n"/>
      <c r="E95" s="32" t="n"/>
      <c r="F95" s="45">
        <f>IF($A95="","",IFERROR(_xlfn.XLOOKUP($A95,'Frais généraux'!$A$2:$A$151,'Frais généraux'!$I$2:$I$151),""))</f>
        <v/>
      </c>
      <c r="G95" s="34">
        <f>IF($A95="","",SUMIFS('Ventilation'!$E$2:$E$501,'Ventilation'!$A$2:$A$501,$A95))</f>
        <v/>
      </c>
      <c r="H95" s="46">
        <f>IF($A95="","",IFERROR($E95/$G95,0))</f>
        <v/>
      </c>
      <c r="I95" s="31">
        <f>IF($A95="","",IF(COUNTIF('Frais généraux'!$A$2:$A$151,$A95)=0,"ID inconnu",IF(OR(NOT(ISNUMBER($E95)),$E95&lt;=0),"Coefficient invalide",IF(OR(AND($B95="Lot",OR($C95="",$D95&lt;&gt;"")),AND($B95="Période",OR($D95="",$C95&lt;&gt;"")),AND($B95&lt;&gt;"Lot",$B95&lt;&gt;"Période")),"Cible incohérente",IF(IF($B95="Lot",COUNTIFS('Ventilation'!$A$2:$A$501,$A95,'Ventilation'!$C$2:$C$501,$C95),COUNTIFS('Ventilation'!$A$2:$A$501,$A95,'Ventilation'!$D$2:$D$501,$D95))&gt;1,"Cible en double","")))))</f>
        <v/>
      </c>
      <c r="J95" s="45">
        <f>IF(OR($A95="",$I95&lt;&gt;""),"",$F95*$H95)</f>
        <v/>
      </c>
    </row>
    <row r="96">
      <c r="A96" s="23" t="n"/>
      <c r="B96" s="29">
        <f>IF($A96="","",IFERROR(_xlfn.XLOOKUP($A96,'Frais généraux'!$A$2:$A$151,'Frais généraux'!$G$2:$G$151),""))</f>
        <v/>
      </c>
      <c r="C96" s="28" t="n"/>
      <c r="D96" s="48" t="n"/>
      <c r="E96" s="32" t="n"/>
      <c r="F96" s="42">
        <f>IF($A96="","",IFERROR(_xlfn.XLOOKUP($A96,'Frais généraux'!$A$2:$A$151,'Frais généraux'!$I$2:$I$151),""))</f>
        <v/>
      </c>
      <c r="G96" s="33">
        <f>IF($A96="","",SUMIFS('Ventilation'!$E$2:$E$501,'Ventilation'!$A$2:$A$501,$A96))</f>
        <v/>
      </c>
      <c r="H96" s="43">
        <f>IF($A96="","",IFERROR($E96/$G96,0))</f>
        <v/>
      </c>
      <c r="I96" s="29">
        <f>IF($A96="","",IF(COUNTIF('Frais généraux'!$A$2:$A$151,$A96)=0,"ID inconnu",IF(OR(NOT(ISNUMBER($E96)),$E96&lt;=0),"Coefficient invalide",IF(OR(AND($B96="Lot",OR($C96="",$D96&lt;&gt;"")),AND($B96="Période",OR($D96="",$C96&lt;&gt;"")),AND($B96&lt;&gt;"Lot",$B96&lt;&gt;"Période")),"Cible incohérente",IF(IF($B96="Lot",COUNTIFS('Ventilation'!$A$2:$A$501,$A96,'Ventilation'!$C$2:$C$501,$C96),COUNTIFS('Ventilation'!$A$2:$A$501,$A96,'Ventilation'!$D$2:$D$501,$D96))&gt;1,"Cible en double","")))))</f>
        <v/>
      </c>
      <c r="J96" s="42">
        <f>IF(OR($A96="",$I96&lt;&gt;""),"",$F96*$H96)</f>
        <v/>
      </c>
    </row>
    <row r="97">
      <c r="A97" s="23" t="n"/>
      <c r="B97" s="31">
        <f>IF($A97="","",IFERROR(_xlfn.XLOOKUP($A97,'Frais généraux'!$A$2:$A$151,'Frais généraux'!$G$2:$G$151),""))</f>
        <v/>
      </c>
      <c r="C97" s="28" t="n"/>
      <c r="D97" s="48" t="n"/>
      <c r="E97" s="32" t="n"/>
      <c r="F97" s="45">
        <f>IF($A97="","",IFERROR(_xlfn.XLOOKUP($A97,'Frais généraux'!$A$2:$A$151,'Frais généraux'!$I$2:$I$151),""))</f>
        <v/>
      </c>
      <c r="G97" s="34">
        <f>IF($A97="","",SUMIFS('Ventilation'!$E$2:$E$501,'Ventilation'!$A$2:$A$501,$A97))</f>
        <v/>
      </c>
      <c r="H97" s="46">
        <f>IF($A97="","",IFERROR($E97/$G97,0))</f>
        <v/>
      </c>
      <c r="I97" s="31">
        <f>IF($A97="","",IF(COUNTIF('Frais généraux'!$A$2:$A$151,$A97)=0,"ID inconnu",IF(OR(NOT(ISNUMBER($E97)),$E97&lt;=0),"Coefficient invalide",IF(OR(AND($B97="Lot",OR($C97="",$D97&lt;&gt;"")),AND($B97="Période",OR($D97="",$C97&lt;&gt;"")),AND($B97&lt;&gt;"Lot",$B97&lt;&gt;"Période")),"Cible incohérente",IF(IF($B97="Lot",COUNTIFS('Ventilation'!$A$2:$A$501,$A97,'Ventilation'!$C$2:$C$501,$C97),COUNTIFS('Ventilation'!$A$2:$A$501,$A97,'Ventilation'!$D$2:$D$501,$D97))&gt;1,"Cible en double","")))))</f>
        <v/>
      </c>
      <c r="J97" s="45">
        <f>IF(OR($A97="",$I97&lt;&gt;""),"",$F97*$H97)</f>
        <v/>
      </c>
    </row>
    <row r="98">
      <c r="A98" s="23" t="n"/>
      <c r="B98" s="29">
        <f>IF($A98="","",IFERROR(_xlfn.XLOOKUP($A98,'Frais généraux'!$A$2:$A$151,'Frais généraux'!$G$2:$G$151),""))</f>
        <v/>
      </c>
      <c r="C98" s="28" t="n"/>
      <c r="D98" s="48" t="n"/>
      <c r="E98" s="32" t="n"/>
      <c r="F98" s="42">
        <f>IF($A98="","",IFERROR(_xlfn.XLOOKUP($A98,'Frais généraux'!$A$2:$A$151,'Frais généraux'!$I$2:$I$151),""))</f>
        <v/>
      </c>
      <c r="G98" s="33">
        <f>IF($A98="","",SUMIFS('Ventilation'!$E$2:$E$501,'Ventilation'!$A$2:$A$501,$A98))</f>
        <v/>
      </c>
      <c r="H98" s="43">
        <f>IF($A98="","",IFERROR($E98/$G98,0))</f>
        <v/>
      </c>
      <c r="I98" s="29">
        <f>IF($A98="","",IF(COUNTIF('Frais généraux'!$A$2:$A$151,$A98)=0,"ID inconnu",IF(OR(NOT(ISNUMBER($E98)),$E98&lt;=0),"Coefficient invalide",IF(OR(AND($B98="Lot",OR($C98="",$D98&lt;&gt;"")),AND($B98="Période",OR($D98="",$C98&lt;&gt;"")),AND($B98&lt;&gt;"Lot",$B98&lt;&gt;"Période")),"Cible incohérente",IF(IF($B98="Lot",COUNTIFS('Ventilation'!$A$2:$A$501,$A98,'Ventilation'!$C$2:$C$501,$C98),COUNTIFS('Ventilation'!$A$2:$A$501,$A98,'Ventilation'!$D$2:$D$501,$D98))&gt;1,"Cible en double","")))))</f>
        <v/>
      </c>
      <c r="J98" s="42">
        <f>IF(OR($A98="",$I98&lt;&gt;""),"",$F98*$H98)</f>
        <v/>
      </c>
    </row>
    <row r="99">
      <c r="A99" s="23" t="n"/>
      <c r="B99" s="31">
        <f>IF($A99="","",IFERROR(_xlfn.XLOOKUP($A99,'Frais généraux'!$A$2:$A$151,'Frais généraux'!$G$2:$G$151),""))</f>
        <v/>
      </c>
      <c r="C99" s="28" t="n"/>
      <c r="D99" s="48" t="n"/>
      <c r="E99" s="32" t="n"/>
      <c r="F99" s="45">
        <f>IF($A99="","",IFERROR(_xlfn.XLOOKUP($A99,'Frais généraux'!$A$2:$A$151,'Frais généraux'!$I$2:$I$151),""))</f>
        <v/>
      </c>
      <c r="G99" s="34">
        <f>IF($A99="","",SUMIFS('Ventilation'!$E$2:$E$501,'Ventilation'!$A$2:$A$501,$A99))</f>
        <v/>
      </c>
      <c r="H99" s="46">
        <f>IF($A99="","",IFERROR($E99/$G99,0))</f>
        <v/>
      </c>
      <c r="I99" s="31">
        <f>IF($A99="","",IF(COUNTIF('Frais généraux'!$A$2:$A$151,$A99)=0,"ID inconnu",IF(OR(NOT(ISNUMBER($E99)),$E99&lt;=0),"Coefficient invalide",IF(OR(AND($B99="Lot",OR($C99="",$D99&lt;&gt;"")),AND($B99="Période",OR($D99="",$C99&lt;&gt;"")),AND($B99&lt;&gt;"Lot",$B99&lt;&gt;"Période")),"Cible incohérente",IF(IF($B99="Lot",COUNTIFS('Ventilation'!$A$2:$A$501,$A99,'Ventilation'!$C$2:$C$501,$C99),COUNTIFS('Ventilation'!$A$2:$A$501,$A99,'Ventilation'!$D$2:$D$501,$D99))&gt;1,"Cible en double","")))))</f>
        <v/>
      </c>
      <c r="J99" s="45">
        <f>IF(OR($A99="",$I99&lt;&gt;""),"",$F99*$H99)</f>
        <v/>
      </c>
    </row>
    <row r="100">
      <c r="A100" s="23" t="n"/>
      <c r="B100" s="29">
        <f>IF($A100="","",IFERROR(_xlfn.XLOOKUP($A100,'Frais généraux'!$A$2:$A$151,'Frais généraux'!$G$2:$G$151),""))</f>
        <v/>
      </c>
      <c r="C100" s="28" t="n"/>
      <c r="D100" s="48" t="n"/>
      <c r="E100" s="32" t="n"/>
      <c r="F100" s="42">
        <f>IF($A100="","",IFERROR(_xlfn.XLOOKUP($A100,'Frais généraux'!$A$2:$A$151,'Frais généraux'!$I$2:$I$151),""))</f>
        <v/>
      </c>
      <c r="G100" s="33">
        <f>IF($A100="","",SUMIFS('Ventilation'!$E$2:$E$501,'Ventilation'!$A$2:$A$501,$A100))</f>
        <v/>
      </c>
      <c r="H100" s="43">
        <f>IF($A100="","",IFERROR($E100/$G100,0))</f>
        <v/>
      </c>
      <c r="I100" s="29">
        <f>IF($A100="","",IF(COUNTIF('Frais généraux'!$A$2:$A$151,$A100)=0,"ID inconnu",IF(OR(NOT(ISNUMBER($E100)),$E100&lt;=0),"Coefficient invalide",IF(OR(AND($B100="Lot",OR($C100="",$D100&lt;&gt;"")),AND($B100="Période",OR($D100="",$C100&lt;&gt;"")),AND($B100&lt;&gt;"Lot",$B100&lt;&gt;"Période")),"Cible incohérente",IF(IF($B100="Lot",COUNTIFS('Ventilation'!$A$2:$A$501,$A100,'Ventilation'!$C$2:$C$501,$C100),COUNTIFS('Ventilation'!$A$2:$A$501,$A100,'Ventilation'!$D$2:$D$501,$D100))&gt;1,"Cible en double","")))))</f>
        <v/>
      </c>
      <c r="J100" s="42">
        <f>IF(OR($A100="",$I100&lt;&gt;""),"",$F100*$H100)</f>
        <v/>
      </c>
    </row>
    <row r="101">
      <c r="A101" s="23" t="n"/>
      <c r="B101" s="31">
        <f>IF($A101="","",IFERROR(_xlfn.XLOOKUP($A101,'Frais généraux'!$A$2:$A$151,'Frais généraux'!$G$2:$G$151),""))</f>
        <v/>
      </c>
      <c r="C101" s="28" t="n"/>
      <c r="D101" s="48" t="n"/>
      <c r="E101" s="32" t="n"/>
      <c r="F101" s="45">
        <f>IF($A101="","",IFERROR(_xlfn.XLOOKUP($A101,'Frais généraux'!$A$2:$A$151,'Frais généraux'!$I$2:$I$151),""))</f>
        <v/>
      </c>
      <c r="G101" s="34">
        <f>IF($A101="","",SUMIFS('Ventilation'!$E$2:$E$501,'Ventilation'!$A$2:$A$501,$A101))</f>
        <v/>
      </c>
      <c r="H101" s="46">
        <f>IF($A101="","",IFERROR($E101/$G101,0))</f>
        <v/>
      </c>
      <c r="I101" s="31">
        <f>IF($A101="","",IF(COUNTIF('Frais généraux'!$A$2:$A$151,$A101)=0,"ID inconnu",IF(OR(NOT(ISNUMBER($E101)),$E101&lt;=0),"Coefficient invalide",IF(OR(AND($B101="Lot",OR($C101="",$D101&lt;&gt;"")),AND($B101="Période",OR($D101="",$C101&lt;&gt;"")),AND($B101&lt;&gt;"Lot",$B101&lt;&gt;"Période")),"Cible incohérente",IF(IF($B101="Lot",COUNTIFS('Ventilation'!$A$2:$A$501,$A101,'Ventilation'!$C$2:$C$501,$C101),COUNTIFS('Ventilation'!$A$2:$A$501,$A101,'Ventilation'!$D$2:$D$501,$D101))&gt;1,"Cible en double","")))))</f>
        <v/>
      </c>
      <c r="J101" s="45">
        <f>IF(OR($A101="",$I101&lt;&gt;""),"",$F101*$H101)</f>
        <v/>
      </c>
    </row>
    <row r="102">
      <c r="A102" s="23" t="n"/>
      <c r="B102" s="29">
        <f>IF($A102="","",IFERROR(_xlfn.XLOOKUP($A102,'Frais généraux'!$A$2:$A$151,'Frais généraux'!$G$2:$G$151),""))</f>
        <v/>
      </c>
      <c r="C102" s="28" t="n"/>
      <c r="D102" s="48" t="n"/>
      <c r="E102" s="32" t="n"/>
      <c r="F102" s="42">
        <f>IF($A102="","",IFERROR(_xlfn.XLOOKUP($A102,'Frais généraux'!$A$2:$A$151,'Frais généraux'!$I$2:$I$151),""))</f>
        <v/>
      </c>
      <c r="G102" s="33">
        <f>IF($A102="","",SUMIFS('Ventilation'!$E$2:$E$501,'Ventilation'!$A$2:$A$501,$A102))</f>
        <v/>
      </c>
      <c r="H102" s="43">
        <f>IF($A102="","",IFERROR($E102/$G102,0))</f>
        <v/>
      </c>
      <c r="I102" s="29">
        <f>IF($A102="","",IF(COUNTIF('Frais généraux'!$A$2:$A$151,$A102)=0,"ID inconnu",IF(OR(NOT(ISNUMBER($E102)),$E102&lt;=0),"Coefficient invalide",IF(OR(AND($B102="Lot",OR($C102="",$D102&lt;&gt;"")),AND($B102="Période",OR($D102="",$C102&lt;&gt;"")),AND($B102&lt;&gt;"Lot",$B102&lt;&gt;"Période")),"Cible incohérente",IF(IF($B102="Lot",COUNTIFS('Ventilation'!$A$2:$A$501,$A102,'Ventilation'!$C$2:$C$501,$C102),COUNTIFS('Ventilation'!$A$2:$A$501,$A102,'Ventilation'!$D$2:$D$501,$D102))&gt;1,"Cible en double","")))))</f>
        <v/>
      </c>
      <c r="J102" s="42">
        <f>IF(OR($A102="",$I102&lt;&gt;""),"",$F102*$H102)</f>
        <v/>
      </c>
    </row>
    <row r="103">
      <c r="A103" s="23" t="n"/>
      <c r="B103" s="31">
        <f>IF($A103="","",IFERROR(_xlfn.XLOOKUP($A103,'Frais généraux'!$A$2:$A$151,'Frais généraux'!$G$2:$G$151),""))</f>
        <v/>
      </c>
      <c r="C103" s="28" t="n"/>
      <c r="D103" s="48" t="n"/>
      <c r="E103" s="32" t="n"/>
      <c r="F103" s="45">
        <f>IF($A103="","",IFERROR(_xlfn.XLOOKUP($A103,'Frais généraux'!$A$2:$A$151,'Frais généraux'!$I$2:$I$151),""))</f>
        <v/>
      </c>
      <c r="G103" s="34">
        <f>IF($A103="","",SUMIFS('Ventilation'!$E$2:$E$501,'Ventilation'!$A$2:$A$501,$A103))</f>
        <v/>
      </c>
      <c r="H103" s="46">
        <f>IF($A103="","",IFERROR($E103/$G103,0))</f>
        <v/>
      </c>
      <c r="I103" s="31">
        <f>IF($A103="","",IF(COUNTIF('Frais généraux'!$A$2:$A$151,$A103)=0,"ID inconnu",IF(OR(NOT(ISNUMBER($E103)),$E103&lt;=0),"Coefficient invalide",IF(OR(AND($B103="Lot",OR($C103="",$D103&lt;&gt;"")),AND($B103="Période",OR($D103="",$C103&lt;&gt;"")),AND($B103&lt;&gt;"Lot",$B103&lt;&gt;"Période")),"Cible incohérente",IF(IF($B103="Lot",COUNTIFS('Ventilation'!$A$2:$A$501,$A103,'Ventilation'!$C$2:$C$501,$C103),COUNTIFS('Ventilation'!$A$2:$A$501,$A103,'Ventilation'!$D$2:$D$501,$D103))&gt;1,"Cible en double","")))))</f>
        <v/>
      </c>
      <c r="J103" s="45">
        <f>IF(OR($A103="",$I103&lt;&gt;""),"",$F103*$H103)</f>
        <v/>
      </c>
    </row>
    <row r="104">
      <c r="A104" s="23" t="n"/>
      <c r="B104" s="29">
        <f>IF($A104="","",IFERROR(_xlfn.XLOOKUP($A104,'Frais généraux'!$A$2:$A$151,'Frais généraux'!$G$2:$G$151),""))</f>
        <v/>
      </c>
      <c r="C104" s="28" t="n"/>
      <c r="D104" s="48" t="n"/>
      <c r="E104" s="32" t="n"/>
      <c r="F104" s="42">
        <f>IF($A104="","",IFERROR(_xlfn.XLOOKUP($A104,'Frais généraux'!$A$2:$A$151,'Frais généraux'!$I$2:$I$151),""))</f>
        <v/>
      </c>
      <c r="G104" s="33">
        <f>IF($A104="","",SUMIFS('Ventilation'!$E$2:$E$501,'Ventilation'!$A$2:$A$501,$A104))</f>
        <v/>
      </c>
      <c r="H104" s="43">
        <f>IF($A104="","",IFERROR($E104/$G104,0))</f>
        <v/>
      </c>
      <c r="I104" s="29">
        <f>IF($A104="","",IF(COUNTIF('Frais généraux'!$A$2:$A$151,$A104)=0,"ID inconnu",IF(OR(NOT(ISNUMBER($E104)),$E104&lt;=0),"Coefficient invalide",IF(OR(AND($B104="Lot",OR($C104="",$D104&lt;&gt;"")),AND($B104="Période",OR($D104="",$C104&lt;&gt;"")),AND($B104&lt;&gt;"Lot",$B104&lt;&gt;"Période")),"Cible incohérente",IF(IF($B104="Lot",COUNTIFS('Ventilation'!$A$2:$A$501,$A104,'Ventilation'!$C$2:$C$501,$C104),COUNTIFS('Ventilation'!$A$2:$A$501,$A104,'Ventilation'!$D$2:$D$501,$D104))&gt;1,"Cible en double","")))))</f>
        <v/>
      </c>
      <c r="J104" s="42">
        <f>IF(OR($A104="",$I104&lt;&gt;""),"",$F104*$H104)</f>
        <v/>
      </c>
    </row>
    <row r="105">
      <c r="A105" s="23" t="n"/>
      <c r="B105" s="31">
        <f>IF($A105="","",IFERROR(_xlfn.XLOOKUP($A105,'Frais généraux'!$A$2:$A$151,'Frais généraux'!$G$2:$G$151),""))</f>
        <v/>
      </c>
      <c r="C105" s="28" t="n"/>
      <c r="D105" s="48" t="n"/>
      <c r="E105" s="32" t="n"/>
      <c r="F105" s="45">
        <f>IF($A105="","",IFERROR(_xlfn.XLOOKUP($A105,'Frais généraux'!$A$2:$A$151,'Frais généraux'!$I$2:$I$151),""))</f>
        <v/>
      </c>
      <c r="G105" s="34">
        <f>IF($A105="","",SUMIFS('Ventilation'!$E$2:$E$501,'Ventilation'!$A$2:$A$501,$A105))</f>
        <v/>
      </c>
      <c r="H105" s="46">
        <f>IF($A105="","",IFERROR($E105/$G105,0))</f>
        <v/>
      </c>
      <c r="I105" s="31">
        <f>IF($A105="","",IF(COUNTIF('Frais généraux'!$A$2:$A$151,$A105)=0,"ID inconnu",IF(OR(NOT(ISNUMBER($E105)),$E105&lt;=0),"Coefficient invalide",IF(OR(AND($B105="Lot",OR($C105="",$D105&lt;&gt;"")),AND($B105="Période",OR($D105="",$C105&lt;&gt;"")),AND($B105&lt;&gt;"Lot",$B105&lt;&gt;"Période")),"Cible incohérente",IF(IF($B105="Lot",COUNTIFS('Ventilation'!$A$2:$A$501,$A105,'Ventilation'!$C$2:$C$501,$C105),COUNTIFS('Ventilation'!$A$2:$A$501,$A105,'Ventilation'!$D$2:$D$501,$D105))&gt;1,"Cible en double","")))))</f>
        <v/>
      </c>
      <c r="J105" s="45">
        <f>IF(OR($A105="",$I105&lt;&gt;""),"",$F105*$H105)</f>
        <v/>
      </c>
    </row>
    <row r="106">
      <c r="A106" s="23" t="n"/>
      <c r="B106" s="29">
        <f>IF($A106="","",IFERROR(_xlfn.XLOOKUP($A106,'Frais généraux'!$A$2:$A$151,'Frais généraux'!$G$2:$G$151),""))</f>
        <v/>
      </c>
      <c r="C106" s="28" t="n"/>
      <c r="D106" s="48" t="n"/>
      <c r="E106" s="32" t="n"/>
      <c r="F106" s="42">
        <f>IF($A106="","",IFERROR(_xlfn.XLOOKUP($A106,'Frais généraux'!$A$2:$A$151,'Frais généraux'!$I$2:$I$151),""))</f>
        <v/>
      </c>
      <c r="G106" s="33">
        <f>IF($A106="","",SUMIFS('Ventilation'!$E$2:$E$501,'Ventilation'!$A$2:$A$501,$A106))</f>
        <v/>
      </c>
      <c r="H106" s="43">
        <f>IF($A106="","",IFERROR($E106/$G106,0))</f>
        <v/>
      </c>
      <c r="I106" s="29">
        <f>IF($A106="","",IF(COUNTIF('Frais généraux'!$A$2:$A$151,$A106)=0,"ID inconnu",IF(OR(NOT(ISNUMBER($E106)),$E106&lt;=0),"Coefficient invalide",IF(OR(AND($B106="Lot",OR($C106="",$D106&lt;&gt;"")),AND($B106="Période",OR($D106="",$C106&lt;&gt;"")),AND($B106&lt;&gt;"Lot",$B106&lt;&gt;"Période")),"Cible incohérente",IF(IF($B106="Lot",COUNTIFS('Ventilation'!$A$2:$A$501,$A106,'Ventilation'!$C$2:$C$501,$C106),COUNTIFS('Ventilation'!$A$2:$A$501,$A106,'Ventilation'!$D$2:$D$501,$D106))&gt;1,"Cible en double","")))))</f>
        <v/>
      </c>
      <c r="J106" s="42">
        <f>IF(OR($A106="",$I106&lt;&gt;""),"",$F106*$H106)</f>
        <v/>
      </c>
    </row>
    <row r="107">
      <c r="A107" s="23" t="n"/>
      <c r="B107" s="31">
        <f>IF($A107="","",IFERROR(_xlfn.XLOOKUP($A107,'Frais généraux'!$A$2:$A$151,'Frais généraux'!$G$2:$G$151),""))</f>
        <v/>
      </c>
      <c r="C107" s="28" t="n"/>
      <c r="D107" s="48" t="n"/>
      <c r="E107" s="32" t="n"/>
      <c r="F107" s="45">
        <f>IF($A107="","",IFERROR(_xlfn.XLOOKUP($A107,'Frais généraux'!$A$2:$A$151,'Frais généraux'!$I$2:$I$151),""))</f>
        <v/>
      </c>
      <c r="G107" s="34">
        <f>IF($A107="","",SUMIFS('Ventilation'!$E$2:$E$501,'Ventilation'!$A$2:$A$501,$A107))</f>
        <v/>
      </c>
      <c r="H107" s="46">
        <f>IF($A107="","",IFERROR($E107/$G107,0))</f>
        <v/>
      </c>
      <c r="I107" s="31">
        <f>IF($A107="","",IF(COUNTIF('Frais généraux'!$A$2:$A$151,$A107)=0,"ID inconnu",IF(OR(NOT(ISNUMBER($E107)),$E107&lt;=0),"Coefficient invalide",IF(OR(AND($B107="Lot",OR($C107="",$D107&lt;&gt;"")),AND($B107="Période",OR($D107="",$C107&lt;&gt;"")),AND($B107&lt;&gt;"Lot",$B107&lt;&gt;"Période")),"Cible incohérente",IF(IF($B107="Lot",COUNTIFS('Ventilation'!$A$2:$A$501,$A107,'Ventilation'!$C$2:$C$501,$C107),COUNTIFS('Ventilation'!$A$2:$A$501,$A107,'Ventilation'!$D$2:$D$501,$D107))&gt;1,"Cible en double","")))))</f>
        <v/>
      </c>
      <c r="J107" s="45">
        <f>IF(OR($A107="",$I107&lt;&gt;""),"",$F107*$H107)</f>
        <v/>
      </c>
    </row>
    <row r="108">
      <c r="A108" s="23" t="n"/>
      <c r="B108" s="29">
        <f>IF($A108="","",IFERROR(_xlfn.XLOOKUP($A108,'Frais généraux'!$A$2:$A$151,'Frais généraux'!$G$2:$G$151),""))</f>
        <v/>
      </c>
      <c r="C108" s="28" t="n"/>
      <c r="D108" s="48" t="n"/>
      <c r="E108" s="32" t="n"/>
      <c r="F108" s="42">
        <f>IF($A108="","",IFERROR(_xlfn.XLOOKUP($A108,'Frais généraux'!$A$2:$A$151,'Frais généraux'!$I$2:$I$151),""))</f>
        <v/>
      </c>
      <c r="G108" s="33">
        <f>IF($A108="","",SUMIFS('Ventilation'!$E$2:$E$501,'Ventilation'!$A$2:$A$501,$A108))</f>
        <v/>
      </c>
      <c r="H108" s="43">
        <f>IF($A108="","",IFERROR($E108/$G108,0))</f>
        <v/>
      </c>
      <c r="I108" s="29">
        <f>IF($A108="","",IF(COUNTIF('Frais généraux'!$A$2:$A$151,$A108)=0,"ID inconnu",IF(OR(NOT(ISNUMBER($E108)),$E108&lt;=0),"Coefficient invalide",IF(OR(AND($B108="Lot",OR($C108="",$D108&lt;&gt;"")),AND($B108="Période",OR($D108="",$C108&lt;&gt;"")),AND($B108&lt;&gt;"Lot",$B108&lt;&gt;"Période")),"Cible incohérente",IF(IF($B108="Lot",COUNTIFS('Ventilation'!$A$2:$A$501,$A108,'Ventilation'!$C$2:$C$501,$C108),COUNTIFS('Ventilation'!$A$2:$A$501,$A108,'Ventilation'!$D$2:$D$501,$D108))&gt;1,"Cible en double","")))))</f>
        <v/>
      </c>
      <c r="J108" s="42">
        <f>IF(OR($A108="",$I108&lt;&gt;""),"",$F108*$H108)</f>
        <v/>
      </c>
    </row>
    <row r="109">
      <c r="A109" s="23" t="n"/>
      <c r="B109" s="31">
        <f>IF($A109="","",IFERROR(_xlfn.XLOOKUP($A109,'Frais généraux'!$A$2:$A$151,'Frais généraux'!$G$2:$G$151),""))</f>
        <v/>
      </c>
      <c r="C109" s="28" t="n"/>
      <c r="D109" s="48" t="n"/>
      <c r="E109" s="32" t="n"/>
      <c r="F109" s="45">
        <f>IF($A109="","",IFERROR(_xlfn.XLOOKUP($A109,'Frais généraux'!$A$2:$A$151,'Frais généraux'!$I$2:$I$151),""))</f>
        <v/>
      </c>
      <c r="G109" s="34">
        <f>IF($A109="","",SUMIFS('Ventilation'!$E$2:$E$501,'Ventilation'!$A$2:$A$501,$A109))</f>
        <v/>
      </c>
      <c r="H109" s="46">
        <f>IF($A109="","",IFERROR($E109/$G109,0))</f>
        <v/>
      </c>
      <c r="I109" s="31">
        <f>IF($A109="","",IF(COUNTIF('Frais généraux'!$A$2:$A$151,$A109)=0,"ID inconnu",IF(OR(NOT(ISNUMBER($E109)),$E109&lt;=0),"Coefficient invalide",IF(OR(AND($B109="Lot",OR($C109="",$D109&lt;&gt;"")),AND($B109="Période",OR($D109="",$C109&lt;&gt;"")),AND($B109&lt;&gt;"Lot",$B109&lt;&gt;"Période")),"Cible incohérente",IF(IF($B109="Lot",COUNTIFS('Ventilation'!$A$2:$A$501,$A109,'Ventilation'!$C$2:$C$501,$C109),COUNTIFS('Ventilation'!$A$2:$A$501,$A109,'Ventilation'!$D$2:$D$501,$D109))&gt;1,"Cible en double","")))))</f>
        <v/>
      </c>
      <c r="J109" s="45">
        <f>IF(OR($A109="",$I109&lt;&gt;""),"",$F109*$H109)</f>
        <v/>
      </c>
    </row>
    <row r="110">
      <c r="A110" s="23" t="n"/>
      <c r="B110" s="29">
        <f>IF($A110="","",IFERROR(_xlfn.XLOOKUP($A110,'Frais généraux'!$A$2:$A$151,'Frais généraux'!$G$2:$G$151),""))</f>
        <v/>
      </c>
      <c r="C110" s="28" t="n"/>
      <c r="D110" s="48" t="n"/>
      <c r="E110" s="32" t="n"/>
      <c r="F110" s="42">
        <f>IF($A110="","",IFERROR(_xlfn.XLOOKUP($A110,'Frais généraux'!$A$2:$A$151,'Frais généraux'!$I$2:$I$151),""))</f>
        <v/>
      </c>
      <c r="G110" s="33">
        <f>IF($A110="","",SUMIFS('Ventilation'!$E$2:$E$501,'Ventilation'!$A$2:$A$501,$A110))</f>
        <v/>
      </c>
      <c r="H110" s="43">
        <f>IF($A110="","",IFERROR($E110/$G110,0))</f>
        <v/>
      </c>
      <c r="I110" s="29">
        <f>IF($A110="","",IF(COUNTIF('Frais généraux'!$A$2:$A$151,$A110)=0,"ID inconnu",IF(OR(NOT(ISNUMBER($E110)),$E110&lt;=0),"Coefficient invalide",IF(OR(AND($B110="Lot",OR($C110="",$D110&lt;&gt;"")),AND($B110="Période",OR($D110="",$C110&lt;&gt;"")),AND($B110&lt;&gt;"Lot",$B110&lt;&gt;"Période")),"Cible incohérente",IF(IF($B110="Lot",COUNTIFS('Ventilation'!$A$2:$A$501,$A110,'Ventilation'!$C$2:$C$501,$C110),COUNTIFS('Ventilation'!$A$2:$A$501,$A110,'Ventilation'!$D$2:$D$501,$D110))&gt;1,"Cible en double","")))))</f>
        <v/>
      </c>
      <c r="J110" s="42">
        <f>IF(OR($A110="",$I110&lt;&gt;""),"",$F110*$H110)</f>
        <v/>
      </c>
    </row>
    <row r="111">
      <c r="A111" s="23" t="n"/>
      <c r="B111" s="31">
        <f>IF($A111="","",IFERROR(_xlfn.XLOOKUP($A111,'Frais généraux'!$A$2:$A$151,'Frais généraux'!$G$2:$G$151),""))</f>
        <v/>
      </c>
      <c r="C111" s="28" t="n"/>
      <c r="D111" s="48" t="n"/>
      <c r="E111" s="32" t="n"/>
      <c r="F111" s="45">
        <f>IF($A111="","",IFERROR(_xlfn.XLOOKUP($A111,'Frais généraux'!$A$2:$A$151,'Frais généraux'!$I$2:$I$151),""))</f>
        <v/>
      </c>
      <c r="G111" s="34">
        <f>IF($A111="","",SUMIFS('Ventilation'!$E$2:$E$501,'Ventilation'!$A$2:$A$501,$A111))</f>
        <v/>
      </c>
      <c r="H111" s="46">
        <f>IF($A111="","",IFERROR($E111/$G111,0))</f>
        <v/>
      </c>
      <c r="I111" s="31">
        <f>IF($A111="","",IF(COUNTIF('Frais généraux'!$A$2:$A$151,$A111)=0,"ID inconnu",IF(OR(NOT(ISNUMBER($E111)),$E111&lt;=0),"Coefficient invalide",IF(OR(AND($B111="Lot",OR($C111="",$D111&lt;&gt;"")),AND($B111="Période",OR($D111="",$C111&lt;&gt;"")),AND($B111&lt;&gt;"Lot",$B111&lt;&gt;"Période")),"Cible incohérente",IF(IF($B111="Lot",COUNTIFS('Ventilation'!$A$2:$A$501,$A111,'Ventilation'!$C$2:$C$501,$C111),COUNTIFS('Ventilation'!$A$2:$A$501,$A111,'Ventilation'!$D$2:$D$501,$D111))&gt;1,"Cible en double","")))))</f>
        <v/>
      </c>
      <c r="J111" s="45">
        <f>IF(OR($A111="",$I111&lt;&gt;""),"",$F111*$H111)</f>
        <v/>
      </c>
    </row>
    <row r="112">
      <c r="A112" s="23" t="n"/>
      <c r="B112" s="29">
        <f>IF($A112="","",IFERROR(_xlfn.XLOOKUP($A112,'Frais généraux'!$A$2:$A$151,'Frais généraux'!$G$2:$G$151),""))</f>
        <v/>
      </c>
      <c r="C112" s="28" t="n"/>
      <c r="D112" s="48" t="n"/>
      <c r="E112" s="32" t="n"/>
      <c r="F112" s="42">
        <f>IF($A112="","",IFERROR(_xlfn.XLOOKUP($A112,'Frais généraux'!$A$2:$A$151,'Frais généraux'!$I$2:$I$151),""))</f>
        <v/>
      </c>
      <c r="G112" s="33">
        <f>IF($A112="","",SUMIFS('Ventilation'!$E$2:$E$501,'Ventilation'!$A$2:$A$501,$A112))</f>
        <v/>
      </c>
      <c r="H112" s="43">
        <f>IF($A112="","",IFERROR($E112/$G112,0))</f>
        <v/>
      </c>
      <c r="I112" s="29">
        <f>IF($A112="","",IF(COUNTIF('Frais généraux'!$A$2:$A$151,$A112)=0,"ID inconnu",IF(OR(NOT(ISNUMBER($E112)),$E112&lt;=0),"Coefficient invalide",IF(OR(AND($B112="Lot",OR($C112="",$D112&lt;&gt;"")),AND($B112="Période",OR($D112="",$C112&lt;&gt;"")),AND($B112&lt;&gt;"Lot",$B112&lt;&gt;"Période")),"Cible incohérente",IF(IF($B112="Lot",COUNTIFS('Ventilation'!$A$2:$A$501,$A112,'Ventilation'!$C$2:$C$501,$C112),COUNTIFS('Ventilation'!$A$2:$A$501,$A112,'Ventilation'!$D$2:$D$501,$D112))&gt;1,"Cible en double","")))))</f>
        <v/>
      </c>
      <c r="J112" s="42">
        <f>IF(OR($A112="",$I112&lt;&gt;""),"",$F112*$H112)</f>
        <v/>
      </c>
    </row>
    <row r="113">
      <c r="A113" s="23" t="n"/>
      <c r="B113" s="31">
        <f>IF($A113="","",IFERROR(_xlfn.XLOOKUP($A113,'Frais généraux'!$A$2:$A$151,'Frais généraux'!$G$2:$G$151),""))</f>
        <v/>
      </c>
      <c r="C113" s="28" t="n"/>
      <c r="D113" s="48" t="n"/>
      <c r="E113" s="32" t="n"/>
      <c r="F113" s="45">
        <f>IF($A113="","",IFERROR(_xlfn.XLOOKUP($A113,'Frais généraux'!$A$2:$A$151,'Frais généraux'!$I$2:$I$151),""))</f>
        <v/>
      </c>
      <c r="G113" s="34">
        <f>IF($A113="","",SUMIFS('Ventilation'!$E$2:$E$501,'Ventilation'!$A$2:$A$501,$A113))</f>
        <v/>
      </c>
      <c r="H113" s="46">
        <f>IF($A113="","",IFERROR($E113/$G113,0))</f>
        <v/>
      </c>
      <c r="I113" s="31">
        <f>IF($A113="","",IF(COUNTIF('Frais généraux'!$A$2:$A$151,$A113)=0,"ID inconnu",IF(OR(NOT(ISNUMBER($E113)),$E113&lt;=0),"Coefficient invalide",IF(OR(AND($B113="Lot",OR($C113="",$D113&lt;&gt;"")),AND($B113="Période",OR($D113="",$C113&lt;&gt;"")),AND($B113&lt;&gt;"Lot",$B113&lt;&gt;"Période")),"Cible incohérente",IF(IF($B113="Lot",COUNTIFS('Ventilation'!$A$2:$A$501,$A113,'Ventilation'!$C$2:$C$501,$C113),COUNTIFS('Ventilation'!$A$2:$A$501,$A113,'Ventilation'!$D$2:$D$501,$D113))&gt;1,"Cible en double","")))))</f>
        <v/>
      </c>
      <c r="J113" s="45">
        <f>IF(OR($A113="",$I113&lt;&gt;""),"",$F113*$H113)</f>
        <v/>
      </c>
    </row>
    <row r="114">
      <c r="A114" s="23" t="n"/>
      <c r="B114" s="29">
        <f>IF($A114="","",IFERROR(_xlfn.XLOOKUP($A114,'Frais généraux'!$A$2:$A$151,'Frais généraux'!$G$2:$G$151),""))</f>
        <v/>
      </c>
      <c r="C114" s="28" t="n"/>
      <c r="D114" s="48" t="n"/>
      <c r="E114" s="32" t="n"/>
      <c r="F114" s="42">
        <f>IF($A114="","",IFERROR(_xlfn.XLOOKUP($A114,'Frais généraux'!$A$2:$A$151,'Frais généraux'!$I$2:$I$151),""))</f>
        <v/>
      </c>
      <c r="G114" s="33">
        <f>IF($A114="","",SUMIFS('Ventilation'!$E$2:$E$501,'Ventilation'!$A$2:$A$501,$A114))</f>
        <v/>
      </c>
      <c r="H114" s="43">
        <f>IF($A114="","",IFERROR($E114/$G114,0))</f>
        <v/>
      </c>
      <c r="I114" s="29">
        <f>IF($A114="","",IF(COUNTIF('Frais généraux'!$A$2:$A$151,$A114)=0,"ID inconnu",IF(OR(NOT(ISNUMBER($E114)),$E114&lt;=0),"Coefficient invalide",IF(OR(AND($B114="Lot",OR($C114="",$D114&lt;&gt;"")),AND($B114="Période",OR($D114="",$C114&lt;&gt;"")),AND($B114&lt;&gt;"Lot",$B114&lt;&gt;"Période")),"Cible incohérente",IF(IF($B114="Lot",COUNTIFS('Ventilation'!$A$2:$A$501,$A114,'Ventilation'!$C$2:$C$501,$C114),COUNTIFS('Ventilation'!$A$2:$A$501,$A114,'Ventilation'!$D$2:$D$501,$D114))&gt;1,"Cible en double","")))))</f>
        <v/>
      </c>
      <c r="J114" s="42">
        <f>IF(OR($A114="",$I114&lt;&gt;""),"",$F114*$H114)</f>
        <v/>
      </c>
    </row>
    <row r="115">
      <c r="A115" s="23" t="n"/>
      <c r="B115" s="31">
        <f>IF($A115="","",IFERROR(_xlfn.XLOOKUP($A115,'Frais généraux'!$A$2:$A$151,'Frais généraux'!$G$2:$G$151),""))</f>
        <v/>
      </c>
      <c r="C115" s="28" t="n"/>
      <c r="D115" s="48" t="n"/>
      <c r="E115" s="32" t="n"/>
      <c r="F115" s="45">
        <f>IF($A115="","",IFERROR(_xlfn.XLOOKUP($A115,'Frais généraux'!$A$2:$A$151,'Frais généraux'!$I$2:$I$151),""))</f>
        <v/>
      </c>
      <c r="G115" s="34">
        <f>IF($A115="","",SUMIFS('Ventilation'!$E$2:$E$501,'Ventilation'!$A$2:$A$501,$A115))</f>
        <v/>
      </c>
      <c r="H115" s="46">
        <f>IF($A115="","",IFERROR($E115/$G115,0))</f>
        <v/>
      </c>
      <c r="I115" s="31">
        <f>IF($A115="","",IF(COUNTIF('Frais généraux'!$A$2:$A$151,$A115)=0,"ID inconnu",IF(OR(NOT(ISNUMBER($E115)),$E115&lt;=0),"Coefficient invalide",IF(OR(AND($B115="Lot",OR($C115="",$D115&lt;&gt;"")),AND($B115="Période",OR($D115="",$C115&lt;&gt;"")),AND($B115&lt;&gt;"Lot",$B115&lt;&gt;"Période")),"Cible incohérente",IF(IF($B115="Lot",COUNTIFS('Ventilation'!$A$2:$A$501,$A115,'Ventilation'!$C$2:$C$501,$C115),COUNTIFS('Ventilation'!$A$2:$A$501,$A115,'Ventilation'!$D$2:$D$501,$D115))&gt;1,"Cible en double","")))))</f>
        <v/>
      </c>
      <c r="J115" s="45">
        <f>IF(OR($A115="",$I115&lt;&gt;""),"",$F115*$H115)</f>
        <v/>
      </c>
    </row>
    <row r="116">
      <c r="A116" s="23" t="n"/>
      <c r="B116" s="29">
        <f>IF($A116="","",IFERROR(_xlfn.XLOOKUP($A116,'Frais généraux'!$A$2:$A$151,'Frais généraux'!$G$2:$G$151),""))</f>
        <v/>
      </c>
      <c r="C116" s="28" t="n"/>
      <c r="D116" s="48" t="n"/>
      <c r="E116" s="32" t="n"/>
      <c r="F116" s="42">
        <f>IF($A116="","",IFERROR(_xlfn.XLOOKUP($A116,'Frais généraux'!$A$2:$A$151,'Frais généraux'!$I$2:$I$151),""))</f>
        <v/>
      </c>
      <c r="G116" s="33">
        <f>IF($A116="","",SUMIFS('Ventilation'!$E$2:$E$501,'Ventilation'!$A$2:$A$501,$A116))</f>
        <v/>
      </c>
      <c r="H116" s="43">
        <f>IF($A116="","",IFERROR($E116/$G116,0))</f>
        <v/>
      </c>
      <c r="I116" s="29">
        <f>IF($A116="","",IF(COUNTIF('Frais généraux'!$A$2:$A$151,$A116)=0,"ID inconnu",IF(OR(NOT(ISNUMBER($E116)),$E116&lt;=0),"Coefficient invalide",IF(OR(AND($B116="Lot",OR($C116="",$D116&lt;&gt;"")),AND($B116="Période",OR($D116="",$C116&lt;&gt;"")),AND($B116&lt;&gt;"Lot",$B116&lt;&gt;"Période")),"Cible incohérente",IF(IF($B116="Lot",COUNTIFS('Ventilation'!$A$2:$A$501,$A116,'Ventilation'!$C$2:$C$501,$C116),COUNTIFS('Ventilation'!$A$2:$A$501,$A116,'Ventilation'!$D$2:$D$501,$D116))&gt;1,"Cible en double","")))))</f>
        <v/>
      </c>
      <c r="J116" s="42">
        <f>IF(OR($A116="",$I116&lt;&gt;""),"",$F116*$H116)</f>
        <v/>
      </c>
    </row>
    <row r="117">
      <c r="A117" s="23" t="n"/>
      <c r="B117" s="31">
        <f>IF($A117="","",IFERROR(_xlfn.XLOOKUP($A117,'Frais généraux'!$A$2:$A$151,'Frais généraux'!$G$2:$G$151),""))</f>
        <v/>
      </c>
      <c r="C117" s="28" t="n"/>
      <c r="D117" s="48" t="n"/>
      <c r="E117" s="32" t="n"/>
      <c r="F117" s="45">
        <f>IF($A117="","",IFERROR(_xlfn.XLOOKUP($A117,'Frais généraux'!$A$2:$A$151,'Frais généraux'!$I$2:$I$151),""))</f>
        <v/>
      </c>
      <c r="G117" s="34">
        <f>IF($A117="","",SUMIFS('Ventilation'!$E$2:$E$501,'Ventilation'!$A$2:$A$501,$A117))</f>
        <v/>
      </c>
      <c r="H117" s="46">
        <f>IF($A117="","",IFERROR($E117/$G117,0))</f>
        <v/>
      </c>
      <c r="I117" s="31">
        <f>IF($A117="","",IF(COUNTIF('Frais généraux'!$A$2:$A$151,$A117)=0,"ID inconnu",IF(OR(NOT(ISNUMBER($E117)),$E117&lt;=0),"Coefficient invalide",IF(OR(AND($B117="Lot",OR($C117="",$D117&lt;&gt;"")),AND($B117="Période",OR($D117="",$C117&lt;&gt;"")),AND($B117&lt;&gt;"Lot",$B117&lt;&gt;"Période")),"Cible incohérente",IF(IF($B117="Lot",COUNTIFS('Ventilation'!$A$2:$A$501,$A117,'Ventilation'!$C$2:$C$501,$C117),COUNTIFS('Ventilation'!$A$2:$A$501,$A117,'Ventilation'!$D$2:$D$501,$D117))&gt;1,"Cible en double","")))))</f>
        <v/>
      </c>
      <c r="J117" s="45">
        <f>IF(OR($A117="",$I117&lt;&gt;""),"",$F117*$H117)</f>
        <v/>
      </c>
    </row>
    <row r="118">
      <c r="A118" s="23" t="n"/>
      <c r="B118" s="29">
        <f>IF($A118="","",IFERROR(_xlfn.XLOOKUP($A118,'Frais généraux'!$A$2:$A$151,'Frais généraux'!$G$2:$G$151),""))</f>
        <v/>
      </c>
      <c r="C118" s="28" t="n"/>
      <c r="D118" s="48" t="n"/>
      <c r="E118" s="32" t="n"/>
      <c r="F118" s="42">
        <f>IF($A118="","",IFERROR(_xlfn.XLOOKUP($A118,'Frais généraux'!$A$2:$A$151,'Frais généraux'!$I$2:$I$151),""))</f>
        <v/>
      </c>
      <c r="G118" s="33">
        <f>IF($A118="","",SUMIFS('Ventilation'!$E$2:$E$501,'Ventilation'!$A$2:$A$501,$A118))</f>
        <v/>
      </c>
      <c r="H118" s="43">
        <f>IF($A118="","",IFERROR($E118/$G118,0))</f>
        <v/>
      </c>
      <c r="I118" s="29">
        <f>IF($A118="","",IF(COUNTIF('Frais généraux'!$A$2:$A$151,$A118)=0,"ID inconnu",IF(OR(NOT(ISNUMBER($E118)),$E118&lt;=0),"Coefficient invalide",IF(OR(AND($B118="Lot",OR($C118="",$D118&lt;&gt;"")),AND($B118="Période",OR($D118="",$C118&lt;&gt;"")),AND($B118&lt;&gt;"Lot",$B118&lt;&gt;"Période")),"Cible incohérente",IF(IF($B118="Lot",COUNTIFS('Ventilation'!$A$2:$A$501,$A118,'Ventilation'!$C$2:$C$501,$C118),COUNTIFS('Ventilation'!$A$2:$A$501,$A118,'Ventilation'!$D$2:$D$501,$D118))&gt;1,"Cible en double","")))))</f>
        <v/>
      </c>
      <c r="J118" s="42">
        <f>IF(OR($A118="",$I118&lt;&gt;""),"",$F118*$H118)</f>
        <v/>
      </c>
    </row>
    <row r="119">
      <c r="A119" s="23" t="n"/>
      <c r="B119" s="31">
        <f>IF($A119="","",IFERROR(_xlfn.XLOOKUP($A119,'Frais généraux'!$A$2:$A$151,'Frais généraux'!$G$2:$G$151),""))</f>
        <v/>
      </c>
      <c r="C119" s="28" t="n"/>
      <c r="D119" s="48" t="n"/>
      <c r="E119" s="32" t="n"/>
      <c r="F119" s="45">
        <f>IF($A119="","",IFERROR(_xlfn.XLOOKUP($A119,'Frais généraux'!$A$2:$A$151,'Frais généraux'!$I$2:$I$151),""))</f>
        <v/>
      </c>
      <c r="G119" s="34">
        <f>IF($A119="","",SUMIFS('Ventilation'!$E$2:$E$501,'Ventilation'!$A$2:$A$501,$A119))</f>
        <v/>
      </c>
      <c r="H119" s="46">
        <f>IF($A119="","",IFERROR($E119/$G119,0))</f>
        <v/>
      </c>
      <c r="I119" s="31">
        <f>IF($A119="","",IF(COUNTIF('Frais généraux'!$A$2:$A$151,$A119)=0,"ID inconnu",IF(OR(NOT(ISNUMBER($E119)),$E119&lt;=0),"Coefficient invalide",IF(OR(AND($B119="Lot",OR($C119="",$D119&lt;&gt;"")),AND($B119="Période",OR($D119="",$C119&lt;&gt;"")),AND($B119&lt;&gt;"Lot",$B119&lt;&gt;"Période")),"Cible incohérente",IF(IF($B119="Lot",COUNTIFS('Ventilation'!$A$2:$A$501,$A119,'Ventilation'!$C$2:$C$501,$C119),COUNTIFS('Ventilation'!$A$2:$A$501,$A119,'Ventilation'!$D$2:$D$501,$D119))&gt;1,"Cible en double","")))))</f>
        <v/>
      </c>
      <c r="J119" s="45">
        <f>IF(OR($A119="",$I119&lt;&gt;""),"",$F119*$H119)</f>
        <v/>
      </c>
    </row>
    <row r="120">
      <c r="A120" s="23" t="n"/>
      <c r="B120" s="29">
        <f>IF($A120="","",IFERROR(_xlfn.XLOOKUP($A120,'Frais généraux'!$A$2:$A$151,'Frais généraux'!$G$2:$G$151),""))</f>
        <v/>
      </c>
      <c r="C120" s="28" t="n"/>
      <c r="D120" s="48" t="n"/>
      <c r="E120" s="32" t="n"/>
      <c r="F120" s="42">
        <f>IF($A120="","",IFERROR(_xlfn.XLOOKUP($A120,'Frais généraux'!$A$2:$A$151,'Frais généraux'!$I$2:$I$151),""))</f>
        <v/>
      </c>
      <c r="G120" s="33">
        <f>IF($A120="","",SUMIFS('Ventilation'!$E$2:$E$501,'Ventilation'!$A$2:$A$501,$A120))</f>
        <v/>
      </c>
      <c r="H120" s="43">
        <f>IF($A120="","",IFERROR($E120/$G120,0))</f>
        <v/>
      </c>
      <c r="I120" s="29">
        <f>IF($A120="","",IF(COUNTIF('Frais généraux'!$A$2:$A$151,$A120)=0,"ID inconnu",IF(OR(NOT(ISNUMBER($E120)),$E120&lt;=0),"Coefficient invalide",IF(OR(AND($B120="Lot",OR($C120="",$D120&lt;&gt;"")),AND($B120="Période",OR($D120="",$C120&lt;&gt;"")),AND($B120&lt;&gt;"Lot",$B120&lt;&gt;"Période")),"Cible incohérente",IF(IF($B120="Lot",COUNTIFS('Ventilation'!$A$2:$A$501,$A120,'Ventilation'!$C$2:$C$501,$C120),COUNTIFS('Ventilation'!$A$2:$A$501,$A120,'Ventilation'!$D$2:$D$501,$D120))&gt;1,"Cible en double","")))))</f>
        <v/>
      </c>
      <c r="J120" s="42">
        <f>IF(OR($A120="",$I120&lt;&gt;""),"",$F120*$H120)</f>
        <v/>
      </c>
    </row>
    <row r="121">
      <c r="A121" s="23" t="n"/>
      <c r="B121" s="31">
        <f>IF($A121="","",IFERROR(_xlfn.XLOOKUP($A121,'Frais généraux'!$A$2:$A$151,'Frais généraux'!$G$2:$G$151),""))</f>
        <v/>
      </c>
      <c r="C121" s="28" t="n"/>
      <c r="D121" s="48" t="n"/>
      <c r="E121" s="32" t="n"/>
      <c r="F121" s="45">
        <f>IF($A121="","",IFERROR(_xlfn.XLOOKUP($A121,'Frais généraux'!$A$2:$A$151,'Frais généraux'!$I$2:$I$151),""))</f>
        <v/>
      </c>
      <c r="G121" s="34">
        <f>IF($A121="","",SUMIFS('Ventilation'!$E$2:$E$501,'Ventilation'!$A$2:$A$501,$A121))</f>
        <v/>
      </c>
      <c r="H121" s="46">
        <f>IF($A121="","",IFERROR($E121/$G121,0))</f>
        <v/>
      </c>
      <c r="I121" s="31">
        <f>IF($A121="","",IF(COUNTIF('Frais généraux'!$A$2:$A$151,$A121)=0,"ID inconnu",IF(OR(NOT(ISNUMBER($E121)),$E121&lt;=0),"Coefficient invalide",IF(OR(AND($B121="Lot",OR($C121="",$D121&lt;&gt;"")),AND($B121="Période",OR($D121="",$C121&lt;&gt;"")),AND($B121&lt;&gt;"Lot",$B121&lt;&gt;"Période")),"Cible incohérente",IF(IF($B121="Lot",COUNTIFS('Ventilation'!$A$2:$A$501,$A121,'Ventilation'!$C$2:$C$501,$C121),COUNTIFS('Ventilation'!$A$2:$A$501,$A121,'Ventilation'!$D$2:$D$501,$D121))&gt;1,"Cible en double","")))))</f>
        <v/>
      </c>
      <c r="J121" s="45">
        <f>IF(OR($A121="",$I121&lt;&gt;""),"",$F121*$H121)</f>
        <v/>
      </c>
    </row>
    <row r="122">
      <c r="A122" s="23" t="n"/>
      <c r="B122" s="29">
        <f>IF($A122="","",IFERROR(_xlfn.XLOOKUP($A122,'Frais généraux'!$A$2:$A$151,'Frais généraux'!$G$2:$G$151),""))</f>
        <v/>
      </c>
      <c r="C122" s="28" t="n"/>
      <c r="D122" s="48" t="n"/>
      <c r="E122" s="32" t="n"/>
      <c r="F122" s="42">
        <f>IF($A122="","",IFERROR(_xlfn.XLOOKUP($A122,'Frais généraux'!$A$2:$A$151,'Frais généraux'!$I$2:$I$151),""))</f>
        <v/>
      </c>
      <c r="G122" s="33">
        <f>IF($A122="","",SUMIFS('Ventilation'!$E$2:$E$501,'Ventilation'!$A$2:$A$501,$A122))</f>
        <v/>
      </c>
      <c r="H122" s="43">
        <f>IF($A122="","",IFERROR($E122/$G122,0))</f>
        <v/>
      </c>
      <c r="I122" s="29">
        <f>IF($A122="","",IF(COUNTIF('Frais généraux'!$A$2:$A$151,$A122)=0,"ID inconnu",IF(OR(NOT(ISNUMBER($E122)),$E122&lt;=0),"Coefficient invalide",IF(OR(AND($B122="Lot",OR($C122="",$D122&lt;&gt;"")),AND($B122="Période",OR($D122="",$C122&lt;&gt;"")),AND($B122&lt;&gt;"Lot",$B122&lt;&gt;"Période")),"Cible incohérente",IF(IF($B122="Lot",COUNTIFS('Ventilation'!$A$2:$A$501,$A122,'Ventilation'!$C$2:$C$501,$C122),COUNTIFS('Ventilation'!$A$2:$A$501,$A122,'Ventilation'!$D$2:$D$501,$D122))&gt;1,"Cible en double","")))))</f>
        <v/>
      </c>
      <c r="J122" s="42">
        <f>IF(OR($A122="",$I122&lt;&gt;""),"",$F122*$H122)</f>
        <v/>
      </c>
    </row>
    <row r="123">
      <c r="A123" s="23" t="n"/>
      <c r="B123" s="31">
        <f>IF($A123="","",IFERROR(_xlfn.XLOOKUP($A123,'Frais généraux'!$A$2:$A$151,'Frais généraux'!$G$2:$G$151),""))</f>
        <v/>
      </c>
      <c r="C123" s="28" t="n"/>
      <c r="D123" s="48" t="n"/>
      <c r="E123" s="32" t="n"/>
      <c r="F123" s="45">
        <f>IF($A123="","",IFERROR(_xlfn.XLOOKUP($A123,'Frais généraux'!$A$2:$A$151,'Frais généraux'!$I$2:$I$151),""))</f>
        <v/>
      </c>
      <c r="G123" s="34">
        <f>IF($A123="","",SUMIFS('Ventilation'!$E$2:$E$501,'Ventilation'!$A$2:$A$501,$A123))</f>
        <v/>
      </c>
      <c r="H123" s="46">
        <f>IF($A123="","",IFERROR($E123/$G123,0))</f>
        <v/>
      </c>
      <c r="I123" s="31">
        <f>IF($A123="","",IF(COUNTIF('Frais généraux'!$A$2:$A$151,$A123)=0,"ID inconnu",IF(OR(NOT(ISNUMBER($E123)),$E123&lt;=0),"Coefficient invalide",IF(OR(AND($B123="Lot",OR($C123="",$D123&lt;&gt;"")),AND($B123="Période",OR($D123="",$C123&lt;&gt;"")),AND($B123&lt;&gt;"Lot",$B123&lt;&gt;"Période")),"Cible incohérente",IF(IF($B123="Lot",COUNTIFS('Ventilation'!$A$2:$A$501,$A123,'Ventilation'!$C$2:$C$501,$C123),COUNTIFS('Ventilation'!$A$2:$A$501,$A123,'Ventilation'!$D$2:$D$501,$D123))&gt;1,"Cible en double","")))))</f>
        <v/>
      </c>
      <c r="J123" s="45">
        <f>IF(OR($A123="",$I123&lt;&gt;""),"",$F123*$H123)</f>
        <v/>
      </c>
    </row>
    <row r="124">
      <c r="A124" s="23" t="n"/>
      <c r="B124" s="29">
        <f>IF($A124="","",IFERROR(_xlfn.XLOOKUP($A124,'Frais généraux'!$A$2:$A$151,'Frais généraux'!$G$2:$G$151),""))</f>
        <v/>
      </c>
      <c r="C124" s="28" t="n"/>
      <c r="D124" s="48" t="n"/>
      <c r="E124" s="32" t="n"/>
      <c r="F124" s="42">
        <f>IF($A124="","",IFERROR(_xlfn.XLOOKUP($A124,'Frais généraux'!$A$2:$A$151,'Frais généraux'!$I$2:$I$151),""))</f>
        <v/>
      </c>
      <c r="G124" s="33">
        <f>IF($A124="","",SUMIFS('Ventilation'!$E$2:$E$501,'Ventilation'!$A$2:$A$501,$A124))</f>
        <v/>
      </c>
      <c r="H124" s="43">
        <f>IF($A124="","",IFERROR($E124/$G124,0))</f>
        <v/>
      </c>
      <c r="I124" s="29">
        <f>IF($A124="","",IF(COUNTIF('Frais généraux'!$A$2:$A$151,$A124)=0,"ID inconnu",IF(OR(NOT(ISNUMBER($E124)),$E124&lt;=0),"Coefficient invalide",IF(OR(AND($B124="Lot",OR($C124="",$D124&lt;&gt;"")),AND($B124="Période",OR($D124="",$C124&lt;&gt;"")),AND($B124&lt;&gt;"Lot",$B124&lt;&gt;"Période")),"Cible incohérente",IF(IF($B124="Lot",COUNTIFS('Ventilation'!$A$2:$A$501,$A124,'Ventilation'!$C$2:$C$501,$C124),COUNTIFS('Ventilation'!$A$2:$A$501,$A124,'Ventilation'!$D$2:$D$501,$D124))&gt;1,"Cible en double","")))))</f>
        <v/>
      </c>
      <c r="J124" s="42">
        <f>IF(OR($A124="",$I124&lt;&gt;""),"",$F124*$H124)</f>
        <v/>
      </c>
    </row>
    <row r="125">
      <c r="A125" s="23" t="n"/>
      <c r="B125" s="31">
        <f>IF($A125="","",IFERROR(_xlfn.XLOOKUP($A125,'Frais généraux'!$A$2:$A$151,'Frais généraux'!$G$2:$G$151),""))</f>
        <v/>
      </c>
      <c r="C125" s="28" t="n"/>
      <c r="D125" s="48" t="n"/>
      <c r="E125" s="32" t="n"/>
      <c r="F125" s="45">
        <f>IF($A125="","",IFERROR(_xlfn.XLOOKUP($A125,'Frais généraux'!$A$2:$A$151,'Frais généraux'!$I$2:$I$151),""))</f>
        <v/>
      </c>
      <c r="G125" s="34">
        <f>IF($A125="","",SUMIFS('Ventilation'!$E$2:$E$501,'Ventilation'!$A$2:$A$501,$A125))</f>
        <v/>
      </c>
      <c r="H125" s="46">
        <f>IF($A125="","",IFERROR($E125/$G125,0))</f>
        <v/>
      </c>
      <c r="I125" s="31">
        <f>IF($A125="","",IF(COUNTIF('Frais généraux'!$A$2:$A$151,$A125)=0,"ID inconnu",IF(OR(NOT(ISNUMBER($E125)),$E125&lt;=0),"Coefficient invalide",IF(OR(AND($B125="Lot",OR($C125="",$D125&lt;&gt;"")),AND($B125="Période",OR($D125="",$C125&lt;&gt;"")),AND($B125&lt;&gt;"Lot",$B125&lt;&gt;"Période")),"Cible incohérente",IF(IF($B125="Lot",COUNTIFS('Ventilation'!$A$2:$A$501,$A125,'Ventilation'!$C$2:$C$501,$C125),COUNTIFS('Ventilation'!$A$2:$A$501,$A125,'Ventilation'!$D$2:$D$501,$D125))&gt;1,"Cible en double","")))))</f>
        <v/>
      </c>
      <c r="J125" s="45">
        <f>IF(OR($A125="",$I125&lt;&gt;""),"",$F125*$H125)</f>
        <v/>
      </c>
    </row>
    <row r="126">
      <c r="A126" s="23" t="n"/>
      <c r="B126" s="29">
        <f>IF($A126="","",IFERROR(_xlfn.XLOOKUP($A126,'Frais généraux'!$A$2:$A$151,'Frais généraux'!$G$2:$G$151),""))</f>
        <v/>
      </c>
      <c r="C126" s="28" t="n"/>
      <c r="D126" s="48" t="n"/>
      <c r="E126" s="32" t="n"/>
      <c r="F126" s="42">
        <f>IF($A126="","",IFERROR(_xlfn.XLOOKUP($A126,'Frais généraux'!$A$2:$A$151,'Frais généraux'!$I$2:$I$151),""))</f>
        <v/>
      </c>
      <c r="G126" s="33">
        <f>IF($A126="","",SUMIFS('Ventilation'!$E$2:$E$501,'Ventilation'!$A$2:$A$501,$A126))</f>
        <v/>
      </c>
      <c r="H126" s="43">
        <f>IF($A126="","",IFERROR($E126/$G126,0))</f>
        <v/>
      </c>
      <c r="I126" s="29">
        <f>IF($A126="","",IF(COUNTIF('Frais généraux'!$A$2:$A$151,$A126)=0,"ID inconnu",IF(OR(NOT(ISNUMBER($E126)),$E126&lt;=0),"Coefficient invalide",IF(OR(AND($B126="Lot",OR($C126="",$D126&lt;&gt;"")),AND($B126="Période",OR($D126="",$C126&lt;&gt;"")),AND($B126&lt;&gt;"Lot",$B126&lt;&gt;"Période")),"Cible incohérente",IF(IF($B126="Lot",COUNTIFS('Ventilation'!$A$2:$A$501,$A126,'Ventilation'!$C$2:$C$501,$C126),COUNTIFS('Ventilation'!$A$2:$A$501,$A126,'Ventilation'!$D$2:$D$501,$D126))&gt;1,"Cible en double","")))))</f>
        <v/>
      </c>
      <c r="J126" s="42">
        <f>IF(OR($A126="",$I126&lt;&gt;""),"",$F126*$H126)</f>
        <v/>
      </c>
    </row>
    <row r="127">
      <c r="A127" s="23" t="n"/>
      <c r="B127" s="31">
        <f>IF($A127="","",IFERROR(_xlfn.XLOOKUP($A127,'Frais généraux'!$A$2:$A$151,'Frais généraux'!$G$2:$G$151),""))</f>
        <v/>
      </c>
      <c r="C127" s="28" t="n"/>
      <c r="D127" s="48" t="n"/>
      <c r="E127" s="32" t="n"/>
      <c r="F127" s="45">
        <f>IF($A127="","",IFERROR(_xlfn.XLOOKUP($A127,'Frais généraux'!$A$2:$A$151,'Frais généraux'!$I$2:$I$151),""))</f>
        <v/>
      </c>
      <c r="G127" s="34">
        <f>IF($A127="","",SUMIFS('Ventilation'!$E$2:$E$501,'Ventilation'!$A$2:$A$501,$A127))</f>
        <v/>
      </c>
      <c r="H127" s="46">
        <f>IF($A127="","",IFERROR($E127/$G127,0))</f>
        <v/>
      </c>
      <c r="I127" s="31">
        <f>IF($A127="","",IF(COUNTIF('Frais généraux'!$A$2:$A$151,$A127)=0,"ID inconnu",IF(OR(NOT(ISNUMBER($E127)),$E127&lt;=0),"Coefficient invalide",IF(OR(AND($B127="Lot",OR($C127="",$D127&lt;&gt;"")),AND($B127="Période",OR($D127="",$C127&lt;&gt;"")),AND($B127&lt;&gt;"Lot",$B127&lt;&gt;"Période")),"Cible incohérente",IF(IF($B127="Lot",COUNTIFS('Ventilation'!$A$2:$A$501,$A127,'Ventilation'!$C$2:$C$501,$C127),COUNTIFS('Ventilation'!$A$2:$A$501,$A127,'Ventilation'!$D$2:$D$501,$D127))&gt;1,"Cible en double","")))))</f>
        <v/>
      </c>
      <c r="J127" s="45">
        <f>IF(OR($A127="",$I127&lt;&gt;""),"",$F127*$H127)</f>
        <v/>
      </c>
    </row>
    <row r="128">
      <c r="A128" s="23" t="n"/>
      <c r="B128" s="29">
        <f>IF($A128="","",IFERROR(_xlfn.XLOOKUP($A128,'Frais généraux'!$A$2:$A$151,'Frais généraux'!$G$2:$G$151),""))</f>
        <v/>
      </c>
      <c r="C128" s="28" t="n"/>
      <c r="D128" s="48" t="n"/>
      <c r="E128" s="32" t="n"/>
      <c r="F128" s="42">
        <f>IF($A128="","",IFERROR(_xlfn.XLOOKUP($A128,'Frais généraux'!$A$2:$A$151,'Frais généraux'!$I$2:$I$151),""))</f>
        <v/>
      </c>
      <c r="G128" s="33">
        <f>IF($A128="","",SUMIFS('Ventilation'!$E$2:$E$501,'Ventilation'!$A$2:$A$501,$A128))</f>
        <v/>
      </c>
      <c r="H128" s="43">
        <f>IF($A128="","",IFERROR($E128/$G128,0))</f>
        <v/>
      </c>
      <c r="I128" s="29">
        <f>IF($A128="","",IF(COUNTIF('Frais généraux'!$A$2:$A$151,$A128)=0,"ID inconnu",IF(OR(NOT(ISNUMBER($E128)),$E128&lt;=0),"Coefficient invalide",IF(OR(AND($B128="Lot",OR($C128="",$D128&lt;&gt;"")),AND($B128="Période",OR($D128="",$C128&lt;&gt;"")),AND($B128&lt;&gt;"Lot",$B128&lt;&gt;"Période")),"Cible incohérente",IF(IF($B128="Lot",COUNTIFS('Ventilation'!$A$2:$A$501,$A128,'Ventilation'!$C$2:$C$501,$C128),COUNTIFS('Ventilation'!$A$2:$A$501,$A128,'Ventilation'!$D$2:$D$501,$D128))&gt;1,"Cible en double","")))))</f>
        <v/>
      </c>
      <c r="J128" s="42">
        <f>IF(OR($A128="",$I128&lt;&gt;""),"",$F128*$H128)</f>
        <v/>
      </c>
    </row>
    <row r="129">
      <c r="A129" s="23" t="n"/>
      <c r="B129" s="31">
        <f>IF($A129="","",IFERROR(_xlfn.XLOOKUP($A129,'Frais généraux'!$A$2:$A$151,'Frais généraux'!$G$2:$G$151),""))</f>
        <v/>
      </c>
      <c r="C129" s="28" t="n"/>
      <c r="D129" s="48" t="n"/>
      <c r="E129" s="32" t="n"/>
      <c r="F129" s="45">
        <f>IF($A129="","",IFERROR(_xlfn.XLOOKUP($A129,'Frais généraux'!$A$2:$A$151,'Frais généraux'!$I$2:$I$151),""))</f>
        <v/>
      </c>
      <c r="G129" s="34">
        <f>IF($A129="","",SUMIFS('Ventilation'!$E$2:$E$501,'Ventilation'!$A$2:$A$501,$A129))</f>
        <v/>
      </c>
      <c r="H129" s="46">
        <f>IF($A129="","",IFERROR($E129/$G129,0))</f>
        <v/>
      </c>
      <c r="I129" s="31">
        <f>IF($A129="","",IF(COUNTIF('Frais généraux'!$A$2:$A$151,$A129)=0,"ID inconnu",IF(OR(NOT(ISNUMBER($E129)),$E129&lt;=0),"Coefficient invalide",IF(OR(AND($B129="Lot",OR($C129="",$D129&lt;&gt;"")),AND($B129="Période",OR($D129="",$C129&lt;&gt;"")),AND($B129&lt;&gt;"Lot",$B129&lt;&gt;"Période")),"Cible incohérente",IF(IF($B129="Lot",COUNTIFS('Ventilation'!$A$2:$A$501,$A129,'Ventilation'!$C$2:$C$501,$C129),COUNTIFS('Ventilation'!$A$2:$A$501,$A129,'Ventilation'!$D$2:$D$501,$D129))&gt;1,"Cible en double","")))))</f>
        <v/>
      </c>
      <c r="J129" s="45">
        <f>IF(OR($A129="",$I129&lt;&gt;""),"",$F129*$H129)</f>
        <v/>
      </c>
    </row>
    <row r="130">
      <c r="A130" s="23" t="n"/>
      <c r="B130" s="29">
        <f>IF($A130="","",IFERROR(_xlfn.XLOOKUP($A130,'Frais généraux'!$A$2:$A$151,'Frais généraux'!$G$2:$G$151),""))</f>
        <v/>
      </c>
      <c r="C130" s="28" t="n"/>
      <c r="D130" s="48" t="n"/>
      <c r="E130" s="32" t="n"/>
      <c r="F130" s="42">
        <f>IF($A130="","",IFERROR(_xlfn.XLOOKUP($A130,'Frais généraux'!$A$2:$A$151,'Frais généraux'!$I$2:$I$151),""))</f>
        <v/>
      </c>
      <c r="G130" s="33">
        <f>IF($A130="","",SUMIFS('Ventilation'!$E$2:$E$501,'Ventilation'!$A$2:$A$501,$A130))</f>
        <v/>
      </c>
      <c r="H130" s="43">
        <f>IF($A130="","",IFERROR($E130/$G130,0))</f>
        <v/>
      </c>
      <c r="I130" s="29">
        <f>IF($A130="","",IF(COUNTIF('Frais généraux'!$A$2:$A$151,$A130)=0,"ID inconnu",IF(OR(NOT(ISNUMBER($E130)),$E130&lt;=0),"Coefficient invalide",IF(OR(AND($B130="Lot",OR($C130="",$D130&lt;&gt;"")),AND($B130="Période",OR($D130="",$C130&lt;&gt;"")),AND($B130&lt;&gt;"Lot",$B130&lt;&gt;"Période")),"Cible incohérente",IF(IF($B130="Lot",COUNTIFS('Ventilation'!$A$2:$A$501,$A130,'Ventilation'!$C$2:$C$501,$C130),COUNTIFS('Ventilation'!$A$2:$A$501,$A130,'Ventilation'!$D$2:$D$501,$D130))&gt;1,"Cible en double","")))))</f>
        <v/>
      </c>
      <c r="J130" s="42">
        <f>IF(OR($A130="",$I130&lt;&gt;""),"",$F130*$H130)</f>
        <v/>
      </c>
    </row>
    <row r="131">
      <c r="A131" s="23" t="n"/>
      <c r="B131" s="31">
        <f>IF($A131="","",IFERROR(_xlfn.XLOOKUP($A131,'Frais généraux'!$A$2:$A$151,'Frais généraux'!$G$2:$G$151),""))</f>
        <v/>
      </c>
      <c r="C131" s="28" t="n"/>
      <c r="D131" s="48" t="n"/>
      <c r="E131" s="32" t="n"/>
      <c r="F131" s="45">
        <f>IF($A131="","",IFERROR(_xlfn.XLOOKUP($A131,'Frais généraux'!$A$2:$A$151,'Frais généraux'!$I$2:$I$151),""))</f>
        <v/>
      </c>
      <c r="G131" s="34">
        <f>IF($A131="","",SUMIFS('Ventilation'!$E$2:$E$501,'Ventilation'!$A$2:$A$501,$A131))</f>
        <v/>
      </c>
      <c r="H131" s="46">
        <f>IF($A131="","",IFERROR($E131/$G131,0))</f>
        <v/>
      </c>
      <c r="I131" s="31">
        <f>IF($A131="","",IF(COUNTIF('Frais généraux'!$A$2:$A$151,$A131)=0,"ID inconnu",IF(OR(NOT(ISNUMBER($E131)),$E131&lt;=0),"Coefficient invalide",IF(OR(AND($B131="Lot",OR($C131="",$D131&lt;&gt;"")),AND($B131="Période",OR($D131="",$C131&lt;&gt;"")),AND($B131&lt;&gt;"Lot",$B131&lt;&gt;"Période")),"Cible incohérente",IF(IF($B131="Lot",COUNTIFS('Ventilation'!$A$2:$A$501,$A131,'Ventilation'!$C$2:$C$501,$C131),COUNTIFS('Ventilation'!$A$2:$A$501,$A131,'Ventilation'!$D$2:$D$501,$D131))&gt;1,"Cible en double","")))))</f>
        <v/>
      </c>
      <c r="J131" s="45">
        <f>IF(OR($A131="",$I131&lt;&gt;""),"",$F131*$H131)</f>
        <v/>
      </c>
    </row>
    <row r="132">
      <c r="A132" s="23" t="n"/>
      <c r="B132" s="29">
        <f>IF($A132="","",IFERROR(_xlfn.XLOOKUP($A132,'Frais généraux'!$A$2:$A$151,'Frais généraux'!$G$2:$G$151),""))</f>
        <v/>
      </c>
      <c r="C132" s="28" t="n"/>
      <c r="D132" s="48" t="n"/>
      <c r="E132" s="32" t="n"/>
      <c r="F132" s="42">
        <f>IF($A132="","",IFERROR(_xlfn.XLOOKUP($A132,'Frais généraux'!$A$2:$A$151,'Frais généraux'!$I$2:$I$151),""))</f>
        <v/>
      </c>
      <c r="G132" s="33">
        <f>IF($A132="","",SUMIFS('Ventilation'!$E$2:$E$501,'Ventilation'!$A$2:$A$501,$A132))</f>
        <v/>
      </c>
      <c r="H132" s="43">
        <f>IF($A132="","",IFERROR($E132/$G132,0))</f>
        <v/>
      </c>
      <c r="I132" s="29">
        <f>IF($A132="","",IF(COUNTIF('Frais généraux'!$A$2:$A$151,$A132)=0,"ID inconnu",IF(OR(NOT(ISNUMBER($E132)),$E132&lt;=0),"Coefficient invalide",IF(OR(AND($B132="Lot",OR($C132="",$D132&lt;&gt;"")),AND($B132="Période",OR($D132="",$C132&lt;&gt;"")),AND($B132&lt;&gt;"Lot",$B132&lt;&gt;"Période")),"Cible incohérente",IF(IF($B132="Lot",COUNTIFS('Ventilation'!$A$2:$A$501,$A132,'Ventilation'!$C$2:$C$501,$C132),COUNTIFS('Ventilation'!$A$2:$A$501,$A132,'Ventilation'!$D$2:$D$501,$D132))&gt;1,"Cible en double","")))))</f>
        <v/>
      </c>
      <c r="J132" s="42">
        <f>IF(OR($A132="",$I132&lt;&gt;""),"",$F132*$H132)</f>
        <v/>
      </c>
    </row>
    <row r="133">
      <c r="A133" s="23" t="n"/>
      <c r="B133" s="31">
        <f>IF($A133="","",IFERROR(_xlfn.XLOOKUP($A133,'Frais généraux'!$A$2:$A$151,'Frais généraux'!$G$2:$G$151),""))</f>
        <v/>
      </c>
      <c r="C133" s="28" t="n"/>
      <c r="D133" s="48" t="n"/>
      <c r="E133" s="32" t="n"/>
      <c r="F133" s="45">
        <f>IF($A133="","",IFERROR(_xlfn.XLOOKUP($A133,'Frais généraux'!$A$2:$A$151,'Frais généraux'!$I$2:$I$151),""))</f>
        <v/>
      </c>
      <c r="G133" s="34">
        <f>IF($A133="","",SUMIFS('Ventilation'!$E$2:$E$501,'Ventilation'!$A$2:$A$501,$A133))</f>
        <v/>
      </c>
      <c r="H133" s="46">
        <f>IF($A133="","",IFERROR($E133/$G133,0))</f>
        <v/>
      </c>
      <c r="I133" s="31">
        <f>IF($A133="","",IF(COUNTIF('Frais généraux'!$A$2:$A$151,$A133)=0,"ID inconnu",IF(OR(NOT(ISNUMBER($E133)),$E133&lt;=0),"Coefficient invalide",IF(OR(AND($B133="Lot",OR($C133="",$D133&lt;&gt;"")),AND($B133="Période",OR($D133="",$C133&lt;&gt;"")),AND($B133&lt;&gt;"Lot",$B133&lt;&gt;"Période")),"Cible incohérente",IF(IF($B133="Lot",COUNTIFS('Ventilation'!$A$2:$A$501,$A133,'Ventilation'!$C$2:$C$501,$C133),COUNTIFS('Ventilation'!$A$2:$A$501,$A133,'Ventilation'!$D$2:$D$501,$D133))&gt;1,"Cible en double","")))))</f>
        <v/>
      </c>
      <c r="J133" s="45">
        <f>IF(OR($A133="",$I133&lt;&gt;""),"",$F133*$H133)</f>
        <v/>
      </c>
    </row>
    <row r="134">
      <c r="A134" s="23" t="n"/>
      <c r="B134" s="29">
        <f>IF($A134="","",IFERROR(_xlfn.XLOOKUP($A134,'Frais généraux'!$A$2:$A$151,'Frais généraux'!$G$2:$G$151),""))</f>
        <v/>
      </c>
      <c r="C134" s="28" t="n"/>
      <c r="D134" s="48" t="n"/>
      <c r="E134" s="32" t="n"/>
      <c r="F134" s="42">
        <f>IF($A134="","",IFERROR(_xlfn.XLOOKUP($A134,'Frais généraux'!$A$2:$A$151,'Frais généraux'!$I$2:$I$151),""))</f>
        <v/>
      </c>
      <c r="G134" s="33">
        <f>IF($A134="","",SUMIFS('Ventilation'!$E$2:$E$501,'Ventilation'!$A$2:$A$501,$A134))</f>
        <v/>
      </c>
      <c r="H134" s="43">
        <f>IF($A134="","",IFERROR($E134/$G134,0))</f>
        <v/>
      </c>
      <c r="I134" s="29">
        <f>IF($A134="","",IF(COUNTIF('Frais généraux'!$A$2:$A$151,$A134)=0,"ID inconnu",IF(OR(NOT(ISNUMBER($E134)),$E134&lt;=0),"Coefficient invalide",IF(OR(AND($B134="Lot",OR($C134="",$D134&lt;&gt;"")),AND($B134="Période",OR($D134="",$C134&lt;&gt;"")),AND($B134&lt;&gt;"Lot",$B134&lt;&gt;"Période")),"Cible incohérente",IF(IF($B134="Lot",COUNTIFS('Ventilation'!$A$2:$A$501,$A134,'Ventilation'!$C$2:$C$501,$C134),COUNTIFS('Ventilation'!$A$2:$A$501,$A134,'Ventilation'!$D$2:$D$501,$D134))&gt;1,"Cible en double","")))))</f>
        <v/>
      </c>
      <c r="J134" s="42">
        <f>IF(OR($A134="",$I134&lt;&gt;""),"",$F134*$H134)</f>
        <v/>
      </c>
    </row>
    <row r="135">
      <c r="A135" s="23" t="n"/>
      <c r="B135" s="31">
        <f>IF($A135="","",IFERROR(_xlfn.XLOOKUP($A135,'Frais généraux'!$A$2:$A$151,'Frais généraux'!$G$2:$G$151),""))</f>
        <v/>
      </c>
      <c r="C135" s="28" t="n"/>
      <c r="D135" s="48" t="n"/>
      <c r="E135" s="32" t="n"/>
      <c r="F135" s="45">
        <f>IF($A135="","",IFERROR(_xlfn.XLOOKUP($A135,'Frais généraux'!$A$2:$A$151,'Frais généraux'!$I$2:$I$151),""))</f>
        <v/>
      </c>
      <c r="G135" s="34">
        <f>IF($A135="","",SUMIFS('Ventilation'!$E$2:$E$501,'Ventilation'!$A$2:$A$501,$A135))</f>
        <v/>
      </c>
      <c r="H135" s="46">
        <f>IF($A135="","",IFERROR($E135/$G135,0))</f>
        <v/>
      </c>
      <c r="I135" s="31">
        <f>IF($A135="","",IF(COUNTIF('Frais généraux'!$A$2:$A$151,$A135)=0,"ID inconnu",IF(OR(NOT(ISNUMBER($E135)),$E135&lt;=0),"Coefficient invalide",IF(OR(AND($B135="Lot",OR($C135="",$D135&lt;&gt;"")),AND($B135="Période",OR($D135="",$C135&lt;&gt;"")),AND($B135&lt;&gt;"Lot",$B135&lt;&gt;"Période")),"Cible incohérente",IF(IF($B135="Lot",COUNTIFS('Ventilation'!$A$2:$A$501,$A135,'Ventilation'!$C$2:$C$501,$C135),COUNTIFS('Ventilation'!$A$2:$A$501,$A135,'Ventilation'!$D$2:$D$501,$D135))&gt;1,"Cible en double","")))))</f>
        <v/>
      </c>
      <c r="J135" s="45">
        <f>IF(OR($A135="",$I135&lt;&gt;""),"",$F135*$H135)</f>
        <v/>
      </c>
    </row>
    <row r="136">
      <c r="A136" s="23" t="n"/>
      <c r="B136" s="29">
        <f>IF($A136="","",IFERROR(_xlfn.XLOOKUP($A136,'Frais généraux'!$A$2:$A$151,'Frais généraux'!$G$2:$G$151),""))</f>
        <v/>
      </c>
      <c r="C136" s="28" t="n"/>
      <c r="D136" s="48" t="n"/>
      <c r="E136" s="32" t="n"/>
      <c r="F136" s="42">
        <f>IF($A136="","",IFERROR(_xlfn.XLOOKUP($A136,'Frais généraux'!$A$2:$A$151,'Frais généraux'!$I$2:$I$151),""))</f>
        <v/>
      </c>
      <c r="G136" s="33">
        <f>IF($A136="","",SUMIFS('Ventilation'!$E$2:$E$501,'Ventilation'!$A$2:$A$501,$A136))</f>
        <v/>
      </c>
      <c r="H136" s="43">
        <f>IF($A136="","",IFERROR($E136/$G136,0))</f>
        <v/>
      </c>
      <c r="I136" s="29">
        <f>IF($A136="","",IF(COUNTIF('Frais généraux'!$A$2:$A$151,$A136)=0,"ID inconnu",IF(OR(NOT(ISNUMBER($E136)),$E136&lt;=0),"Coefficient invalide",IF(OR(AND($B136="Lot",OR($C136="",$D136&lt;&gt;"")),AND($B136="Période",OR($D136="",$C136&lt;&gt;"")),AND($B136&lt;&gt;"Lot",$B136&lt;&gt;"Période")),"Cible incohérente",IF(IF($B136="Lot",COUNTIFS('Ventilation'!$A$2:$A$501,$A136,'Ventilation'!$C$2:$C$501,$C136),COUNTIFS('Ventilation'!$A$2:$A$501,$A136,'Ventilation'!$D$2:$D$501,$D136))&gt;1,"Cible en double","")))))</f>
        <v/>
      </c>
      <c r="J136" s="42">
        <f>IF(OR($A136="",$I136&lt;&gt;""),"",$F136*$H136)</f>
        <v/>
      </c>
    </row>
    <row r="137">
      <c r="A137" s="23" t="n"/>
      <c r="B137" s="31">
        <f>IF($A137="","",IFERROR(_xlfn.XLOOKUP($A137,'Frais généraux'!$A$2:$A$151,'Frais généraux'!$G$2:$G$151),""))</f>
        <v/>
      </c>
      <c r="C137" s="28" t="n"/>
      <c r="D137" s="48" t="n"/>
      <c r="E137" s="32" t="n"/>
      <c r="F137" s="45">
        <f>IF($A137="","",IFERROR(_xlfn.XLOOKUP($A137,'Frais généraux'!$A$2:$A$151,'Frais généraux'!$I$2:$I$151),""))</f>
        <v/>
      </c>
      <c r="G137" s="34">
        <f>IF($A137="","",SUMIFS('Ventilation'!$E$2:$E$501,'Ventilation'!$A$2:$A$501,$A137))</f>
        <v/>
      </c>
      <c r="H137" s="46">
        <f>IF($A137="","",IFERROR($E137/$G137,0))</f>
        <v/>
      </c>
      <c r="I137" s="31">
        <f>IF($A137="","",IF(COUNTIF('Frais généraux'!$A$2:$A$151,$A137)=0,"ID inconnu",IF(OR(NOT(ISNUMBER($E137)),$E137&lt;=0),"Coefficient invalide",IF(OR(AND($B137="Lot",OR($C137="",$D137&lt;&gt;"")),AND($B137="Période",OR($D137="",$C137&lt;&gt;"")),AND($B137&lt;&gt;"Lot",$B137&lt;&gt;"Période")),"Cible incohérente",IF(IF($B137="Lot",COUNTIFS('Ventilation'!$A$2:$A$501,$A137,'Ventilation'!$C$2:$C$501,$C137),COUNTIFS('Ventilation'!$A$2:$A$501,$A137,'Ventilation'!$D$2:$D$501,$D137))&gt;1,"Cible en double","")))))</f>
        <v/>
      </c>
      <c r="J137" s="45">
        <f>IF(OR($A137="",$I137&lt;&gt;""),"",$F137*$H137)</f>
        <v/>
      </c>
    </row>
    <row r="138">
      <c r="A138" s="23" t="n"/>
      <c r="B138" s="29">
        <f>IF($A138="","",IFERROR(_xlfn.XLOOKUP($A138,'Frais généraux'!$A$2:$A$151,'Frais généraux'!$G$2:$G$151),""))</f>
        <v/>
      </c>
      <c r="C138" s="28" t="n"/>
      <c r="D138" s="48" t="n"/>
      <c r="E138" s="32" t="n"/>
      <c r="F138" s="42">
        <f>IF($A138="","",IFERROR(_xlfn.XLOOKUP($A138,'Frais généraux'!$A$2:$A$151,'Frais généraux'!$I$2:$I$151),""))</f>
        <v/>
      </c>
      <c r="G138" s="33">
        <f>IF($A138="","",SUMIFS('Ventilation'!$E$2:$E$501,'Ventilation'!$A$2:$A$501,$A138))</f>
        <v/>
      </c>
      <c r="H138" s="43">
        <f>IF($A138="","",IFERROR($E138/$G138,0))</f>
        <v/>
      </c>
      <c r="I138" s="29">
        <f>IF($A138="","",IF(COUNTIF('Frais généraux'!$A$2:$A$151,$A138)=0,"ID inconnu",IF(OR(NOT(ISNUMBER($E138)),$E138&lt;=0),"Coefficient invalide",IF(OR(AND($B138="Lot",OR($C138="",$D138&lt;&gt;"")),AND($B138="Période",OR($D138="",$C138&lt;&gt;"")),AND($B138&lt;&gt;"Lot",$B138&lt;&gt;"Période")),"Cible incohérente",IF(IF($B138="Lot",COUNTIFS('Ventilation'!$A$2:$A$501,$A138,'Ventilation'!$C$2:$C$501,$C138),COUNTIFS('Ventilation'!$A$2:$A$501,$A138,'Ventilation'!$D$2:$D$501,$D138))&gt;1,"Cible en double","")))))</f>
        <v/>
      </c>
      <c r="J138" s="42">
        <f>IF(OR($A138="",$I138&lt;&gt;""),"",$F138*$H138)</f>
        <v/>
      </c>
    </row>
    <row r="139">
      <c r="A139" s="23" t="n"/>
      <c r="B139" s="31">
        <f>IF($A139="","",IFERROR(_xlfn.XLOOKUP($A139,'Frais généraux'!$A$2:$A$151,'Frais généraux'!$G$2:$G$151),""))</f>
        <v/>
      </c>
      <c r="C139" s="28" t="n"/>
      <c r="D139" s="48" t="n"/>
      <c r="E139" s="32" t="n"/>
      <c r="F139" s="45">
        <f>IF($A139="","",IFERROR(_xlfn.XLOOKUP($A139,'Frais généraux'!$A$2:$A$151,'Frais généraux'!$I$2:$I$151),""))</f>
        <v/>
      </c>
      <c r="G139" s="34">
        <f>IF($A139="","",SUMIFS('Ventilation'!$E$2:$E$501,'Ventilation'!$A$2:$A$501,$A139))</f>
        <v/>
      </c>
      <c r="H139" s="46">
        <f>IF($A139="","",IFERROR($E139/$G139,0))</f>
        <v/>
      </c>
      <c r="I139" s="31">
        <f>IF($A139="","",IF(COUNTIF('Frais généraux'!$A$2:$A$151,$A139)=0,"ID inconnu",IF(OR(NOT(ISNUMBER($E139)),$E139&lt;=0),"Coefficient invalide",IF(OR(AND($B139="Lot",OR($C139="",$D139&lt;&gt;"")),AND($B139="Période",OR($D139="",$C139&lt;&gt;"")),AND($B139&lt;&gt;"Lot",$B139&lt;&gt;"Période")),"Cible incohérente",IF(IF($B139="Lot",COUNTIFS('Ventilation'!$A$2:$A$501,$A139,'Ventilation'!$C$2:$C$501,$C139),COUNTIFS('Ventilation'!$A$2:$A$501,$A139,'Ventilation'!$D$2:$D$501,$D139))&gt;1,"Cible en double","")))))</f>
        <v/>
      </c>
      <c r="J139" s="45">
        <f>IF(OR($A139="",$I139&lt;&gt;""),"",$F139*$H139)</f>
        <v/>
      </c>
    </row>
    <row r="140">
      <c r="A140" s="23" t="n"/>
      <c r="B140" s="29">
        <f>IF($A140="","",IFERROR(_xlfn.XLOOKUP($A140,'Frais généraux'!$A$2:$A$151,'Frais généraux'!$G$2:$G$151),""))</f>
        <v/>
      </c>
      <c r="C140" s="28" t="n"/>
      <c r="D140" s="48" t="n"/>
      <c r="E140" s="32" t="n"/>
      <c r="F140" s="42">
        <f>IF($A140="","",IFERROR(_xlfn.XLOOKUP($A140,'Frais généraux'!$A$2:$A$151,'Frais généraux'!$I$2:$I$151),""))</f>
        <v/>
      </c>
      <c r="G140" s="33">
        <f>IF($A140="","",SUMIFS('Ventilation'!$E$2:$E$501,'Ventilation'!$A$2:$A$501,$A140))</f>
        <v/>
      </c>
      <c r="H140" s="43">
        <f>IF($A140="","",IFERROR($E140/$G140,0))</f>
        <v/>
      </c>
      <c r="I140" s="29">
        <f>IF($A140="","",IF(COUNTIF('Frais généraux'!$A$2:$A$151,$A140)=0,"ID inconnu",IF(OR(NOT(ISNUMBER($E140)),$E140&lt;=0),"Coefficient invalide",IF(OR(AND($B140="Lot",OR($C140="",$D140&lt;&gt;"")),AND($B140="Période",OR($D140="",$C140&lt;&gt;"")),AND($B140&lt;&gt;"Lot",$B140&lt;&gt;"Période")),"Cible incohérente",IF(IF($B140="Lot",COUNTIFS('Ventilation'!$A$2:$A$501,$A140,'Ventilation'!$C$2:$C$501,$C140),COUNTIFS('Ventilation'!$A$2:$A$501,$A140,'Ventilation'!$D$2:$D$501,$D140))&gt;1,"Cible en double","")))))</f>
        <v/>
      </c>
      <c r="J140" s="42">
        <f>IF(OR($A140="",$I140&lt;&gt;""),"",$F140*$H140)</f>
        <v/>
      </c>
    </row>
    <row r="141">
      <c r="A141" s="23" t="n"/>
      <c r="B141" s="31">
        <f>IF($A141="","",IFERROR(_xlfn.XLOOKUP($A141,'Frais généraux'!$A$2:$A$151,'Frais généraux'!$G$2:$G$151),""))</f>
        <v/>
      </c>
      <c r="C141" s="28" t="n"/>
      <c r="D141" s="48" t="n"/>
      <c r="E141" s="32" t="n"/>
      <c r="F141" s="45">
        <f>IF($A141="","",IFERROR(_xlfn.XLOOKUP($A141,'Frais généraux'!$A$2:$A$151,'Frais généraux'!$I$2:$I$151),""))</f>
        <v/>
      </c>
      <c r="G141" s="34">
        <f>IF($A141="","",SUMIFS('Ventilation'!$E$2:$E$501,'Ventilation'!$A$2:$A$501,$A141))</f>
        <v/>
      </c>
      <c r="H141" s="46">
        <f>IF($A141="","",IFERROR($E141/$G141,0))</f>
        <v/>
      </c>
      <c r="I141" s="31">
        <f>IF($A141="","",IF(COUNTIF('Frais généraux'!$A$2:$A$151,$A141)=0,"ID inconnu",IF(OR(NOT(ISNUMBER($E141)),$E141&lt;=0),"Coefficient invalide",IF(OR(AND($B141="Lot",OR($C141="",$D141&lt;&gt;"")),AND($B141="Période",OR($D141="",$C141&lt;&gt;"")),AND($B141&lt;&gt;"Lot",$B141&lt;&gt;"Période")),"Cible incohérente",IF(IF($B141="Lot",COUNTIFS('Ventilation'!$A$2:$A$501,$A141,'Ventilation'!$C$2:$C$501,$C141),COUNTIFS('Ventilation'!$A$2:$A$501,$A141,'Ventilation'!$D$2:$D$501,$D141))&gt;1,"Cible en double","")))))</f>
        <v/>
      </c>
      <c r="J141" s="45">
        <f>IF(OR($A141="",$I141&lt;&gt;""),"",$F141*$H141)</f>
        <v/>
      </c>
    </row>
    <row r="142">
      <c r="A142" s="23" t="n"/>
      <c r="B142" s="29">
        <f>IF($A142="","",IFERROR(_xlfn.XLOOKUP($A142,'Frais généraux'!$A$2:$A$151,'Frais généraux'!$G$2:$G$151),""))</f>
        <v/>
      </c>
      <c r="C142" s="28" t="n"/>
      <c r="D142" s="48" t="n"/>
      <c r="E142" s="32" t="n"/>
      <c r="F142" s="42">
        <f>IF($A142="","",IFERROR(_xlfn.XLOOKUP($A142,'Frais généraux'!$A$2:$A$151,'Frais généraux'!$I$2:$I$151),""))</f>
        <v/>
      </c>
      <c r="G142" s="33">
        <f>IF($A142="","",SUMIFS('Ventilation'!$E$2:$E$501,'Ventilation'!$A$2:$A$501,$A142))</f>
        <v/>
      </c>
      <c r="H142" s="43">
        <f>IF($A142="","",IFERROR($E142/$G142,0))</f>
        <v/>
      </c>
      <c r="I142" s="29">
        <f>IF($A142="","",IF(COUNTIF('Frais généraux'!$A$2:$A$151,$A142)=0,"ID inconnu",IF(OR(NOT(ISNUMBER($E142)),$E142&lt;=0),"Coefficient invalide",IF(OR(AND($B142="Lot",OR($C142="",$D142&lt;&gt;"")),AND($B142="Période",OR($D142="",$C142&lt;&gt;"")),AND($B142&lt;&gt;"Lot",$B142&lt;&gt;"Période")),"Cible incohérente",IF(IF($B142="Lot",COUNTIFS('Ventilation'!$A$2:$A$501,$A142,'Ventilation'!$C$2:$C$501,$C142),COUNTIFS('Ventilation'!$A$2:$A$501,$A142,'Ventilation'!$D$2:$D$501,$D142))&gt;1,"Cible en double","")))))</f>
        <v/>
      </c>
      <c r="J142" s="42">
        <f>IF(OR($A142="",$I142&lt;&gt;""),"",$F142*$H142)</f>
        <v/>
      </c>
    </row>
    <row r="143">
      <c r="A143" s="23" t="n"/>
      <c r="B143" s="31">
        <f>IF($A143="","",IFERROR(_xlfn.XLOOKUP($A143,'Frais généraux'!$A$2:$A$151,'Frais généraux'!$G$2:$G$151),""))</f>
        <v/>
      </c>
      <c r="C143" s="28" t="n"/>
      <c r="D143" s="48" t="n"/>
      <c r="E143" s="32" t="n"/>
      <c r="F143" s="45">
        <f>IF($A143="","",IFERROR(_xlfn.XLOOKUP($A143,'Frais généraux'!$A$2:$A$151,'Frais généraux'!$I$2:$I$151),""))</f>
        <v/>
      </c>
      <c r="G143" s="34">
        <f>IF($A143="","",SUMIFS('Ventilation'!$E$2:$E$501,'Ventilation'!$A$2:$A$501,$A143))</f>
        <v/>
      </c>
      <c r="H143" s="46">
        <f>IF($A143="","",IFERROR($E143/$G143,0))</f>
        <v/>
      </c>
      <c r="I143" s="31">
        <f>IF($A143="","",IF(COUNTIF('Frais généraux'!$A$2:$A$151,$A143)=0,"ID inconnu",IF(OR(NOT(ISNUMBER($E143)),$E143&lt;=0),"Coefficient invalide",IF(OR(AND($B143="Lot",OR($C143="",$D143&lt;&gt;"")),AND($B143="Période",OR($D143="",$C143&lt;&gt;"")),AND($B143&lt;&gt;"Lot",$B143&lt;&gt;"Période")),"Cible incohérente",IF(IF($B143="Lot",COUNTIFS('Ventilation'!$A$2:$A$501,$A143,'Ventilation'!$C$2:$C$501,$C143),COUNTIFS('Ventilation'!$A$2:$A$501,$A143,'Ventilation'!$D$2:$D$501,$D143))&gt;1,"Cible en double","")))))</f>
        <v/>
      </c>
      <c r="J143" s="45">
        <f>IF(OR($A143="",$I143&lt;&gt;""),"",$F143*$H143)</f>
        <v/>
      </c>
    </row>
    <row r="144">
      <c r="A144" s="23" t="n"/>
      <c r="B144" s="29">
        <f>IF($A144="","",IFERROR(_xlfn.XLOOKUP($A144,'Frais généraux'!$A$2:$A$151,'Frais généraux'!$G$2:$G$151),""))</f>
        <v/>
      </c>
      <c r="C144" s="28" t="n"/>
      <c r="D144" s="48" t="n"/>
      <c r="E144" s="32" t="n"/>
      <c r="F144" s="42">
        <f>IF($A144="","",IFERROR(_xlfn.XLOOKUP($A144,'Frais généraux'!$A$2:$A$151,'Frais généraux'!$I$2:$I$151),""))</f>
        <v/>
      </c>
      <c r="G144" s="33">
        <f>IF($A144="","",SUMIFS('Ventilation'!$E$2:$E$501,'Ventilation'!$A$2:$A$501,$A144))</f>
        <v/>
      </c>
      <c r="H144" s="43">
        <f>IF($A144="","",IFERROR($E144/$G144,0))</f>
        <v/>
      </c>
      <c r="I144" s="29">
        <f>IF($A144="","",IF(COUNTIF('Frais généraux'!$A$2:$A$151,$A144)=0,"ID inconnu",IF(OR(NOT(ISNUMBER($E144)),$E144&lt;=0),"Coefficient invalide",IF(OR(AND($B144="Lot",OR($C144="",$D144&lt;&gt;"")),AND($B144="Période",OR($D144="",$C144&lt;&gt;"")),AND($B144&lt;&gt;"Lot",$B144&lt;&gt;"Période")),"Cible incohérente",IF(IF($B144="Lot",COUNTIFS('Ventilation'!$A$2:$A$501,$A144,'Ventilation'!$C$2:$C$501,$C144),COUNTIFS('Ventilation'!$A$2:$A$501,$A144,'Ventilation'!$D$2:$D$501,$D144))&gt;1,"Cible en double","")))))</f>
        <v/>
      </c>
      <c r="J144" s="42">
        <f>IF(OR($A144="",$I144&lt;&gt;""),"",$F144*$H144)</f>
        <v/>
      </c>
    </row>
    <row r="145">
      <c r="A145" s="23" t="n"/>
      <c r="B145" s="31">
        <f>IF($A145="","",IFERROR(_xlfn.XLOOKUP($A145,'Frais généraux'!$A$2:$A$151,'Frais généraux'!$G$2:$G$151),""))</f>
        <v/>
      </c>
      <c r="C145" s="28" t="n"/>
      <c r="D145" s="48" t="n"/>
      <c r="E145" s="32" t="n"/>
      <c r="F145" s="45">
        <f>IF($A145="","",IFERROR(_xlfn.XLOOKUP($A145,'Frais généraux'!$A$2:$A$151,'Frais généraux'!$I$2:$I$151),""))</f>
        <v/>
      </c>
      <c r="G145" s="34">
        <f>IF($A145="","",SUMIFS('Ventilation'!$E$2:$E$501,'Ventilation'!$A$2:$A$501,$A145))</f>
        <v/>
      </c>
      <c r="H145" s="46">
        <f>IF($A145="","",IFERROR($E145/$G145,0))</f>
        <v/>
      </c>
      <c r="I145" s="31">
        <f>IF($A145="","",IF(COUNTIF('Frais généraux'!$A$2:$A$151,$A145)=0,"ID inconnu",IF(OR(NOT(ISNUMBER($E145)),$E145&lt;=0),"Coefficient invalide",IF(OR(AND($B145="Lot",OR($C145="",$D145&lt;&gt;"")),AND($B145="Période",OR($D145="",$C145&lt;&gt;"")),AND($B145&lt;&gt;"Lot",$B145&lt;&gt;"Période")),"Cible incohérente",IF(IF($B145="Lot",COUNTIFS('Ventilation'!$A$2:$A$501,$A145,'Ventilation'!$C$2:$C$501,$C145),COUNTIFS('Ventilation'!$A$2:$A$501,$A145,'Ventilation'!$D$2:$D$501,$D145))&gt;1,"Cible en double","")))))</f>
        <v/>
      </c>
      <c r="J145" s="45">
        <f>IF(OR($A145="",$I145&lt;&gt;""),"",$F145*$H145)</f>
        <v/>
      </c>
    </row>
    <row r="146">
      <c r="A146" s="23" t="n"/>
      <c r="B146" s="29">
        <f>IF($A146="","",IFERROR(_xlfn.XLOOKUP($A146,'Frais généraux'!$A$2:$A$151,'Frais généraux'!$G$2:$G$151),""))</f>
        <v/>
      </c>
      <c r="C146" s="28" t="n"/>
      <c r="D146" s="48" t="n"/>
      <c r="E146" s="32" t="n"/>
      <c r="F146" s="42">
        <f>IF($A146="","",IFERROR(_xlfn.XLOOKUP($A146,'Frais généraux'!$A$2:$A$151,'Frais généraux'!$I$2:$I$151),""))</f>
        <v/>
      </c>
      <c r="G146" s="33">
        <f>IF($A146="","",SUMIFS('Ventilation'!$E$2:$E$501,'Ventilation'!$A$2:$A$501,$A146))</f>
        <v/>
      </c>
      <c r="H146" s="43">
        <f>IF($A146="","",IFERROR($E146/$G146,0))</f>
        <v/>
      </c>
      <c r="I146" s="29">
        <f>IF($A146="","",IF(COUNTIF('Frais généraux'!$A$2:$A$151,$A146)=0,"ID inconnu",IF(OR(NOT(ISNUMBER($E146)),$E146&lt;=0),"Coefficient invalide",IF(OR(AND($B146="Lot",OR($C146="",$D146&lt;&gt;"")),AND($B146="Période",OR($D146="",$C146&lt;&gt;"")),AND($B146&lt;&gt;"Lot",$B146&lt;&gt;"Période")),"Cible incohérente",IF(IF($B146="Lot",COUNTIFS('Ventilation'!$A$2:$A$501,$A146,'Ventilation'!$C$2:$C$501,$C146),COUNTIFS('Ventilation'!$A$2:$A$501,$A146,'Ventilation'!$D$2:$D$501,$D146))&gt;1,"Cible en double","")))))</f>
        <v/>
      </c>
      <c r="J146" s="42">
        <f>IF(OR($A146="",$I146&lt;&gt;""),"",$F146*$H146)</f>
        <v/>
      </c>
    </row>
    <row r="147">
      <c r="A147" s="23" t="n"/>
      <c r="B147" s="31">
        <f>IF($A147="","",IFERROR(_xlfn.XLOOKUP($A147,'Frais généraux'!$A$2:$A$151,'Frais généraux'!$G$2:$G$151),""))</f>
        <v/>
      </c>
      <c r="C147" s="28" t="n"/>
      <c r="D147" s="48" t="n"/>
      <c r="E147" s="32" t="n"/>
      <c r="F147" s="45">
        <f>IF($A147="","",IFERROR(_xlfn.XLOOKUP($A147,'Frais généraux'!$A$2:$A$151,'Frais généraux'!$I$2:$I$151),""))</f>
        <v/>
      </c>
      <c r="G147" s="34">
        <f>IF($A147="","",SUMIFS('Ventilation'!$E$2:$E$501,'Ventilation'!$A$2:$A$501,$A147))</f>
        <v/>
      </c>
      <c r="H147" s="46">
        <f>IF($A147="","",IFERROR($E147/$G147,0))</f>
        <v/>
      </c>
      <c r="I147" s="31">
        <f>IF($A147="","",IF(COUNTIF('Frais généraux'!$A$2:$A$151,$A147)=0,"ID inconnu",IF(OR(NOT(ISNUMBER($E147)),$E147&lt;=0),"Coefficient invalide",IF(OR(AND($B147="Lot",OR($C147="",$D147&lt;&gt;"")),AND($B147="Période",OR($D147="",$C147&lt;&gt;"")),AND($B147&lt;&gt;"Lot",$B147&lt;&gt;"Période")),"Cible incohérente",IF(IF($B147="Lot",COUNTIFS('Ventilation'!$A$2:$A$501,$A147,'Ventilation'!$C$2:$C$501,$C147),COUNTIFS('Ventilation'!$A$2:$A$501,$A147,'Ventilation'!$D$2:$D$501,$D147))&gt;1,"Cible en double","")))))</f>
        <v/>
      </c>
      <c r="J147" s="45">
        <f>IF(OR($A147="",$I147&lt;&gt;""),"",$F147*$H147)</f>
        <v/>
      </c>
    </row>
    <row r="148">
      <c r="A148" s="23" t="n"/>
      <c r="B148" s="29">
        <f>IF($A148="","",IFERROR(_xlfn.XLOOKUP($A148,'Frais généraux'!$A$2:$A$151,'Frais généraux'!$G$2:$G$151),""))</f>
        <v/>
      </c>
      <c r="C148" s="28" t="n"/>
      <c r="D148" s="48" t="n"/>
      <c r="E148" s="32" t="n"/>
      <c r="F148" s="42">
        <f>IF($A148="","",IFERROR(_xlfn.XLOOKUP($A148,'Frais généraux'!$A$2:$A$151,'Frais généraux'!$I$2:$I$151),""))</f>
        <v/>
      </c>
      <c r="G148" s="33">
        <f>IF($A148="","",SUMIFS('Ventilation'!$E$2:$E$501,'Ventilation'!$A$2:$A$501,$A148))</f>
        <v/>
      </c>
      <c r="H148" s="43">
        <f>IF($A148="","",IFERROR($E148/$G148,0))</f>
        <v/>
      </c>
      <c r="I148" s="29">
        <f>IF($A148="","",IF(COUNTIF('Frais généraux'!$A$2:$A$151,$A148)=0,"ID inconnu",IF(OR(NOT(ISNUMBER($E148)),$E148&lt;=0),"Coefficient invalide",IF(OR(AND($B148="Lot",OR($C148="",$D148&lt;&gt;"")),AND($B148="Période",OR($D148="",$C148&lt;&gt;"")),AND($B148&lt;&gt;"Lot",$B148&lt;&gt;"Période")),"Cible incohérente",IF(IF($B148="Lot",COUNTIFS('Ventilation'!$A$2:$A$501,$A148,'Ventilation'!$C$2:$C$501,$C148),COUNTIFS('Ventilation'!$A$2:$A$501,$A148,'Ventilation'!$D$2:$D$501,$D148))&gt;1,"Cible en double","")))))</f>
        <v/>
      </c>
      <c r="J148" s="42">
        <f>IF(OR($A148="",$I148&lt;&gt;""),"",$F148*$H148)</f>
        <v/>
      </c>
    </row>
    <row r="149">
      <c r="A149" s="23" t="n"/>
      <c r="B149" s="31">
        <f>IF($A149="","",IFERROR(_xlfn.XLOOKUP($A149,'Frais généraux'!$A$2:$A$151,'Frais généraux'!$G$2:$G$151),""))</f>
        <v/>
      </c>
      <c r="C149" s="28" t="n"/>
      <c r="D149" s="48" t="n"/>
      <c r="E149" s="32" t="n"/>
      <c r="F149" s="45">
        <f>IF($A149="","",IFERROR(_xlfn.XLOOKUP($A149,'Frais généraux'!$A$2:$A$151,'Frais généraux'!$I$2:$I$151),""))</f>
        <v/>
      </c>
      <c r="G149" s="34">
        <f>IF($A149="","",SUMIFS('Ventilation'!$E$2:$E$501,'Ventilation'!$A$2:$A$501,$A149))</f>
        <v/>
      </c>
      <c r="H149" s="46">
        <f>IF($A149="","",IFERROR($E149/$G149,0))</f>
        <v/>
      </c>
      <c r="I149" s="31">
        <f>IF($A149="","",IF(COUNTIF('Frais généraux'!$A$2:$A$151,$A149)=0,"ID inconnu",IF(OR(NOT(ISNUMBER($E149)),$E149&lt;=0),"Coefficient invalide",IF(OR(AND($B149="Lot",OR($C149="",$D149&lt;&gt;"")),AND($B149="Période",OR($D149="",$C149&lt;&gt;"")),AND($B149&lt;&gt;"Lot",$B149&lt;&gt;"Période")),"Cible incohérente",IF(IF($B149="Lot",COUNTIFS('Ventilation'!$A$2:$A$501,$A149,'Ventilation'!$C$2:$C$501,$C149),COUNTIFS('Ventilation'!$A$2:$A$501,$A149,'Ventilation'!$D$2:$D$501,$D149))&gt;1,"Cible en double","")))))</f>
        <v/>
      </c>
      <c r="J149" s="45">
        <f>IF(OR($A149="",$I149&lt;&gt;""),"",$F149*$H149)</f>
        <v/>
      </c>
    </row>
    <row r="150">
      <c r="A150" s="23" t="n"/>
      <c r="B150" s="29">
        <f>IF($A150="","",IFERROR(_xlfn.XLOOKUP($A150,'Frais généraux'!$A$2:$A$151,'Frais généraux'!$G$2:$G$151),""))</f>
        <v/>
      </c>
      <c r="C150" s="28" t="n"/>
      <c r="D150" s="48" t="n"/>
      <c r="E150" s="32" t="n"/>
      <c r="F150" s="42">
        <f>IF($A150="","",IFERROR(_xlfn.XLOOKUP($A150,'Frais généraux'!$A$2:$A$151,'Frais généraux'!$I$2:$I$151),""))</f>
        <v/>
      </c>
      <c r="G150" s="33">
        <f>IF($A150="","",SUMIFS('Ventilation'!$E$2:$E$501,'Ventilation'!$A$2:$A$501,$A150))</f>
        <v/>
      </c>
      <c r="H150" s="43">
        <f>IF($A150="","",IFERROR($E150/$G150,0))</f>
        <v/>
      </c>
      <c r="I150" s="29">
        <f>IF($A150="","",IF(COUNTIF('Frais généraux'!$A$2:$A$151,$A150)=0,"ID inconnu",IF(OR(NOT(ISNUMBER($E150)),$E150&lt;=0),"Coefficient invalide",IF(OR(AND($B150="Lot",OR($C150="",$D150&lt;&gt;"")),AND($B150="Période",OR($D150="",$C150&lt;&gt;"")),AND($B150&lt;&gt;"Lot",$B150&lt;&gt;"Période")),"Cible incohérente",IF(IF($B150="Lot",COUNTIFS('Ventilation'!$A$2:$A$501,$A150,'Ventilation'!$C$2:$C$501,$C150),COUNTIFS('Ventilation'!$A$2:$A$501,$A150,'Ventilation'!$D$2:$D$501,$D150))&gt;1,"Cible en double","")))))</f>
        <v/>
      </c>
      <c r="J150" s="42">
        <f>IF(OR($A150="",$I150&lt;&gt;""),"",$F150*$H150)</f>
        <v/>
      </c>
    </row>
    <row r="151">
      <c r="A151" s="23" t="n"/>
      <c r="B151" s="31">
        <f>IF($A151="","",IFERROR(_xlfn.XLOOKUP($A151,'Frais généraux'!$A$2:$A$151,'Frais généraux'!$G$2:$G$151),""))</f>
        <v/>
      </c>
      <c r="C151" s="28" t="n"/>
      <c r="D151" s="48" t="n"/>
      <c r="E151" s="32" t="n"/>
      <c r="F151" s="45">
        <f>IF($A151="","",IFERROR(_xlfn.XLOOKUP($A151,'Frais généraux'!$A$2:$A$151,'Frais généraux'!$I$2:$I$151),""))</f>
        <v/>
      </c>
      <c r="G151" s="34">
        <f>IF($A151="","",SUMIFS('Ventilation'!$E$2:$E$501,'Ventilation'!$A$2:$A$501,$A151))</f>
        <v/>
      </c>
      <c r="H151" s="46">
        <f>IF($A151="","",IFERROR($E151/$G151,0))</f>
        <v/>
      </c>
      <c r="I151" s="31">
        <f>IF($A151="","",IF(COUNTIF('Frais généraux'!$A$2:$A$151,$A151)=0,"ID inconnu",IF(OR(NOT(ISNUMBER($E151)),$E151&lt;=0),"Coefficient invalide",IF(OR(AND($B151="Lot",OR($C151="",$D151&lt;&gt;"")),AND($B151="Période",OR($D151="",$C151&lt;&gt;"")),AND($B151&lt;&gt;"Lot",$B151&lt;&gt;"Période")),"Cible incohérente",IF(IF($B151="Lot",COUNTIFS('Ventilation'!$A$2:$A$501,$A151,'Ventilation'!$C$2:$C$501,$C151),COUNTIFS('Ventilation'!$A$2:$A$501,$A151,'Ventilation'!$D$2:$D$501,$D151))&gt;1,"Cible en double","")))))</f>
        <v/>
      </c>
      <c r="J151" s="45">
        <f>IF(OR($A151="",$I151&lt;&gt;""),"",$F151*$H151)</f>
        <v/>
      </c>
    </row>
    <row r="152">
      <c r="A152" s="23" t="n"/>
      <c r="B152" s="29">
        <f>IF($A152="","",IFERROR(_xlfn.XLOOKUP($A152,'Frais généraux'!$A$2:$A$151,'Frais généraux'!$G$2:$G$151),""))</f>
        <v/>
      </c>
      <c r="C152" s="28" t="n"/>
      <c r="D152" s="48" t="n"/>
      <c r="E152" s="32" t="n"/>
      <c r="F152" s="42">
        <f>IF($A152="","",IFERROR(_xlfn.XLOOKUP($A152,'Frais généraux'!$A$2:$A$151,'Frais généraux'!$I$2:$I$151),""))</f>
        <v/>
      </c>
      <c r="G152" s="33">
        <f>IF($A152="","",SUMIFS('Ventilation'!$E$2:$E$501,'Ventilation'!$A$2:$A$501,$A152))</f>
        <v/>
      </c>
      <c r="H152" s="43">
        <f>IF($A152="","",IFERROR($E152/$G152,0))</f>
        <v/>
      </c>
      <c r="I152" s="29">
        <f>IF($A152="","",IF(COUNTIF('Frais généraux'!$A$2:$A$151,$A152)=0,"ID inconnu",IF(OR(NOT(ISNUMBER($E152)),$E152&lt;=0),"Coefficient invalide",IF(OR(AND($B152="Lot",OR($C152="",$D152&lt;&gt;"")),AND($B152="Période",OR($D152="",$C152&lt;&gt;"")),AND($B152&lt;&gt;"Lot",$B152&lt;&gt;"Période")),"Cible incohérente",IF(IF($B152="Lot",COUNTIFS('Ventilation'!$A$2:$A$501,$A152,'Ventilation'!$C$2:$C$501,$C152),COUNTIFS('Ventilation'!$A$2:$A$501,$A152,'Ventilation'!$D$2:$D$501,$D152))&gt;1,"Cible en double","")))))</f>
        <v/>
      </c>
      <c r="J152" s="42">
        <f>IF(OR($A152="",$I152&lt;&gt;""),"",$F152*$H152)</f>
        <v/>
      </c>
    </row>
    <row r="153">
      <c r="A153" s="23" t="n"/>
      <c r="B153" s="31">
        <f>IF($A153="","",IFERROR(_xlfn.XLOOKUP($A153,'Frais généraux'!$A$2:$A$151,'Frais généraux'!$G$2:$G$151),""))</f>
        <v/>
      </c>
      <c r="C153" s="28" t="n"/>
      <c r="D153" s="48" t="n"/>
      <c r="E153" s="32" t="n"/>
      <c r="F153" s="45">
        <f>IF($A153="","",IFERROR(_xlfn.XLOOKUP($A153,'Frais généraux'!$A$2:$A$151,'Frais généraux'!$I$2:$I$151),""))</f>
        <v/>
      </c>
      <c r="G153" s="34">
        <f>IF($A153="","",SUMIFS('Ventilation'!$E$2:$E$501,'Ventilation'!$A$2:$A$501,$A153))</f>
        <v/>
      </c>
      <c r="H153" s="46">
        <f>IF($A153="","",IFERROR($E153/$G153,0))</f>
        <v/>
      </c>
      <c r="I153" s="31">
        <f>IF($A153="","",IF(COUNTIF('Frais généraux'!$A$2:$A$151,$A153)=0,"ID inconnu",IF(OR(NOT(ISNUMBER($E153)),$E153&lt;=0),"Coefficient invalide",IF(OR(AND($B153="Lot",OR($C153="",$D153&lt;&gt;"")),AND($B153="Période",OR($D153="",$C153&lt;&gt;"")),AND($B153&lt;&gt;"Lot",$B153&lt;&gt;"Période")),"Cible incohérente",IF(IF($B153="Lot",COUNTIFS('Ventilation'!$A$2:$A$501,$A153,'Ventilation'!$C$2:$C$501,$C153),COUNTIFS('Ventilation'!$A$2:$A$501,$A153,'Ventilation'!$D$2:$D$501,$D153))&gt;1,"Cible en double","")))))</f>
        <v/>
      </c>
      <c r="J153" s="45">
        <f>IF(OR($A153="",$I153&lt;&gt;""),"",$F153*$H153)</f>
        <v/>
      </c>
    </row>
    <row r="154">
      <c r="A154" s="23" t="n"/>
      <c r="B154" s="29">
        <f>IF($A154="","",IFERROR(_xlfn.XLOOKUP($A154,'Frais généraux'!$A$2:$A$151,'Frais généraux'!$G$2:$G$151),""))</f>
        <v/>
      </c>
      <c r="C154" s="28" t="n"/>
      <c r="D154" s="48" t="n"/>
      <c r="E154" s="32" t="n"/>
      <c r="F154" s="42">
        <f>IF($A154="","",IFERROR(_xlfn.XLOOKUP($A154,'Frais généraux'!$A$2:$A$151,'Frais généraux'!$I$2:$I$151),""))</f>
        <v/>
      </c>
      <c r="G154" s="33">
        <f>IF($A154="","",SUMIFS('Ventilation'!$E$2:$E$501,'Ventilation'!$A$2:$A$501,$A154))</f>
        <v/>
      </c>
      <c r="H154" s="43">
        <f>IF($A154="","",IFERROR($E154/$G154,0))</f>
        <v/>
      </c>
      <c r="I154" s="29">
        <f>IF($A154="","",IF(COUNTIF('Frais généraux'!$A$2:$A$151,$A154)=0,"ID inconnu",IF(OR(NOT(ISNUMBER($E154)),$E154&lt;=0),"Coefficient invalide",IF(OR(AND($B154="Lot",OR($C154="",$D154&lt;&gt;"")),AND($B154="Période",OR($D154="",$C154&lt;&gt;"")),AND($B154&lt;&gt;"Lot",$B154&lt;&gt;"Période")),"Cible incohérente",IF(IF($B154="Lot",COUNTIFS('Ventilation'!$A$2:$A$501,$A154,'Ventilation'!$C$2:$C$501,$C154),COUNTIFS('Ventilation'!$A$2:$A$501,$A154,'Ventilation'!$D$2:$D$501,$D154))&gt;1,"Cible en double","")))))</f>
        <v/>
      </c>
      <c r="J154" s="42">
        <f>IF(OR($A154="",$I154&lt;&gt;""),"",$F154*$H154)</f>
        <v/>
      </c>
    </row>
    <row r="155">
      <c r="A155" s="23" t="n"/>
      <c r="B155" s="31">
        <f>IF($A155="","",IFERROR(_xlfn.XLOOKUP($A155,'Frais généraux'!$A$2:$A$151,'Frais généraux'!$G$2:$G$151),""))</f>
        <v/>
      </c>
      <c r="C155" s="28" t="n"/>
      <c r="D155" s="48" t="n"/>
      <c r="E155" s="32" t="n"/>
      <c r="F155" s="45">
        <f>IF($A155="","",IFERROR(_xlfn.XLOOKUP($A155,'Frais généraux'!$A$2:$A$151,'Frais généraux'!$I$2:$I$151),""))</f>
        <v/>
      </c>
      <c r="G155" s="34">
        <f>IF($A155="","",SUMIFS('Ventilation'!$E$2:$E$501,'Ventilation'!$A$2:$A$501,$A155))</f>
        <v/>
      </c>
      <c r="H155" s="46">
        <f>IF($A155="","",IFERROR($E155/$G155,0))</f>
        <v/>
      </c>
      <c r="I155" s="31">
        <f>IF($A155="","",IF(COUNTIF('Frais généraux'!$A$2:$A$151,$A155)=0,"ID inconnu",IF(OR(NOT(ISNUMBER($E155)),$E155&lt;=0),"Coefficient invalide",IF(OR(AND($B155="Lot",OR($C155="",$D155&lt;&gt;"")),AND($B155="Période",OR($D155="",$C155&lt;&gt;"")),AND($B155&lt;&gt;"Lot",$B155&lt;&gt;"Période")),"Cible incohérente",IF(IF($B155="Lot",COUNTIFS('Ventilation'!$A$2:$A$501,$A155,'Ventilation'!$C$2:$C$501,$C155),COUNTIFS('Ventilation'!$A$2:$A$501,$A155,'Ventilation'!$D$2:$D$501,$D155))&gt;1,"Cible en double","")))))</f>
        <v/>
      </c>
      <c r="J155" s="45">
        <f>IF(OR($A155="",$I155&lt;&gt;""),"",$F155*$H155)</f>
        <v/>
      </c>
    </row>
    <row r="156">
      <c r="A156" s="23" t="n"/>
      <c r="B156" s="29">
        <f>IF($A156="","",IFERROR(_xlfn.XLOOKUP($A156,'Frais généraux'!$A$2:$A$151,'Frais généraux'!$G$2:$G$151),""))</f>
        <v/>
      </c>
      <c r="C156" s="28" t="n"/>
      <c r="D156" s="48" t="n"/>
      <c r="E156" s="32" t="n"/>
      <c r="F156" s="42">
        <f>IF($A156="","",IFERROR(_xlfn.XLOOKUP($A156,'Frais généraux'!$A$2:$A$151,'Frais généraux'!$I$2:$I$151),""))</f>
        <v/>
      </c>
      <c r="G156" s="33">
        <f>IF($A156="","",SUMIFS('Ventilation'!$E$2:$E$501,'Ventilation'!$A$2:$A$501,$A156))</f>
        <v/>
      </c>
      <c r="H156" s="43">
        <f>IF($A156="","",IFERROR($E156/$G156,0))</f>
        <v/>
      </c>
      <c r="I156" s="29">
        <f>IF($A156="","",IF(COUNTIF('Frais généraux'!$A$2:$A$151,$A156)=0,"ID inconnu",IF(OR(NOT(ISNUMBER($E156)),$E156&lt;=0),"Coefficient invalide",IF(OR(AND($B156="Lot",OR($C156="",$D156&lt;&gt;"")),AND($B156="Période",OR($D156="",$C156&lt;&gt;"")),AND($B156&lt;&gt;"Lot",$B156&lt;&gt;"Période")),"Cible incohérente",IF(IF($B156="Lot",COUNTIFS('Ventilation'!$A$2:$A$501,$A156,'Ventilation'!$C$2:$C$501,$C156),COUNTIFS('Ventilation'!$A$2:$A$501,$A156,'Ventilation'!$D$2:$D$501,$D156))&gt;1,"Cible en double","")))))</f>
        <v/>
      </c>
      <c r="J156" s="42">
        <f>IF(OR($A156="",$I156&lt;&gt;""),"",$F156*$H156)</f>
        <v/>
      </c>
    </row>
    <row r="157">
      <c r="A157" s="23" t="n"/>
      <c r="B157" s="31">
        <f>IF($A157="","",IFERROR(_xlfn.XLOOKUP($A157,'Frais généraux'!$A$2:$A$151,'Frais généraux'!$G$2:$G$151),""))</f>
        <v/>
      </c>
      <c r="C157" s="28" t="n"/>
      <c r="D157" s="48" t="n"/>
      <c r="E157" s="32" t="n"/>
      <c r="F157" s="45">
        <f>IF($A157="","",IFERROR(_xlfn.XLOOKUP($A157,'Frais généraux'!$A$2:$A$151,'Frais généraux'!$I$2:$I$151),""))</f>
        <v/>
      </c>
      <c r="G157" s="34">
        <f>IF($A157="","",SUMIFS('Ventilation'!$E$2:$E$501,'Ventilation'!$A$2:$A$501,$A157))</f>
        <v/>
      </c>
      <c r="H157" s="46">
        <f>IF($A157="","",IFERROR($E157/$G157,0))</f>
        <v/>
      </c>
      <c r="I157" s="31">
        <f>IF($A157="","",IF(COUNTIF('Frais généraux'!$A$2:$A$151,$A157)=0,"ID inconnu",IF(OR(NOT(ISNUMBER($E157)),$E157&lt;=0),"Coefficient invalide",IF(OR(AND($B157="Lot",OR($C157="",$D157&lt;&gt;"")),AND($B157="Période",OR($D157="",$C157&lt;&gt;"")),AND($B157&lt;&gt;"Lot",$B157&lt;&gt;"Période")),"Cible incohérente",IF(IF($B157="Lot",COUNTIFS('Ventilation'!$A$2:$A$501,$A157,'Ventilation'!$C$2:$C$501,$C157),COUNTIFS('Ventilation'!$A$2:$A$501,$A157,'Ventilation'!$D$2:$D$501,$D157))&gt;1,"Cible en double","")))))</f>
        <v/>
      </c>
      <c r="J157" s="45">
        <f>IF(OR($A157="",$I157&lt;&gt;""),"",$F157*$H157)</f>
        <v/>
      </c>
    </row>
    <row r="158">
      <c r="A158" s="23" t="n"/>
      <c r="B158" s="29">
        <f>IF($A158="","",IFERROR(_xlfn.XLOOKUP($A158,'Frais généraux'!$A$2:$A$151,'Frais généraux'!$G$2:$G$151),""))</f>
        <v/>
      </c>
      <c r="C158" s="28" t="n"/>
      <c r="D158" s="48" t="n"/>
      <c r="E158" s="32" t="n"/>
      <c r="F158" s="42">
        <f>IF($A158="","",IFERROR(_xlfn.XLOOKUP($A158,'Frais généraux'!$A$2:$A$151,'Frais généraux'!$I$2:$I$151),""))</f>
        <v/>
      </c>
      <c r="G158" s="33">
        <f>IF($A158="","",SUMIFS('Ventilation'!$E$2:$E$501,'Ventilation'!$A$2:$A$501,$A158))</f>
        <v/>
      </c>
      <c r="H158" s="43">
        <f>IF($A158="","",IFERROR($E158/$G158,0))</f>
        <v/>
      </c>
      <c r="I158" s="29">
        <f>IF($A158="","",IF(COUNTIF('Frais généraux'!$A$2:$A$151,$A158)=0,"ID inconnu",IF(OR(NOT(ISNUMBER($E158)),$E158&lt;=0),"Coefficient invalide",IF(OR(AND($B158="Lot",OR($C158="",$D158&lt;&gt;"")),AND($B158="Période",OR($D158="",$C158&lt;&gt;"")),AND($B158&lt;&gt;"Lot",$B158&lt;&gt;"Période")),"Cible incohérente",IF(IF($B158="Lot",COUNTIFS('Ventilation'!$A$2:$A$501,$A158,'Ventilation'!$C$2:$C$501,$C158),COUNTIFS('Ventilation'!$A$2:$A$501,$A158,'Ventilation'!$D$2:$D$501,$D158))&gt;1,"Cible en double","")))))</f>
        <v/>
      </c>
      <c r="J158" s="42">
        <f>IF(OR($A158="",$I158&lt;&gt;""),"",$F158*$H158)</f>
        <v/>
      </c>
    </row>
    <row r="159">
      <c r="A159" s="23" t="n"/>
      <c r="B159" s="31">
        <f>IF($A159="","",IFERROR(_xlfn.XLOOKUP($A159,'Frais généraux'!$A$2:$A$151,'Frais généraux'!$G$2:$G$151),""))</f>
        <v/>
      </c>
      <c r="C159" s="28" t="n"/>
      <c r="D159" s="48" t="n"/>
      <c r="E159" s="32" t="n"/>
      <c r="F159" s="45">
        <f>IF($A159="","",IFERROR(_xlfn.XLOOKUP($A159,'Frais généraux'!$A$2:$A$151,'Frais généraux'!$I$2:$I$151),""))</f>
        <v/>
      </c>
      <c r="G159" s="34">
        <f>IF($A159="","",SUMIFS('Ventilation'!$E$2:$E$501,'Ventilation'!$A$2:$A$501,$A159))</f>
        <v/>
      </c>
      <c r="H159" s="46">
        <f>IF($A159="","",IFERROR($E159/$G159,0))</f>
        <v/>
      </c>
      <c r="I159" s="31">
        <f>IF($A159="","",IF(COUNTIF('Frais généraux'!$A$2:$A$151,$A159)=0,"ID inconnu",IF(OR(NOT(ISNUMBER($E159)),$E159&lt;=0),"Coefficient invalide",IF(OR(AND($B159="Lot",OR($C159="",$D159&lt;&gt;"")),AND($B159="Période",OR($D159="",$C159&lt;&gt;"")),AND($B159&lt;&gt;"Lot",$B159&lt;&gt;"Période")),"Cible incohérente",IF(IF($B159="Lot",COUNTIFS('Ventilation'!$A$2:$A$501,$A159,'Ventilation'!$C$2:$C$501,$C159),COUNTIFS('Ventilation'!$A$2:$A$501,$A159,'Ventilation'!$D$2:$D$501,$D159))&gt;1,"Cible en double","")))))</f>
        <v/>
      </c>
      <c r="J159" s="45">
        <f>IF(OR($A159="",$I159&lt;&gt;""),"",$F159*$H159)</f>
        <v/>
      </c>
    </row>
    <row r="160">
      <c r="A160" s="23" t="n"/>
      <c r="B160" s="29">
        <f>IF($A160="","",IFERROR(_xlfn.XLOOKUP($A160,'Frais généraux'!$A$2:$A$151,'Frais généraux'!$G$2:$G$151),""))</f>
        <v/>
      </c>
      <c r="C160" s="28" t="n"/>
      <c r="D160" s="48" t="n"/>
      <c r="E160" s="32" t="n"/>
      <c r="F160" s="42">
        <f>IF($A160="","",IFERROR(_xlfn.XLOOKUP($A160,'Frais généraux'!$A$2:$A$151,'Frais généraux'!$I$2:$I$151),""))</f>
        <v/>
      </c>
      <c r="G160" s="33">
        <f>IF($A160="","",SUMIFS('Ventilation'!$E$2:$E$501,'Ventilation'!$A$2:$A$501,$A160))</f>
        <v/>
      </c>
      <c r="H160" s="43">
        <f>IF($A160="","",IFERROR($E160/$G160,0))</f>
        <v/>
      </c>
      <c r="I160" s="29">
        <f>IF($A160="","",IF(COUNTIF('Frais généraux'!$A$2:$A$151,$A160)=0,"ID inconnu",IF(OR(NOT(ISNUMBER($E160)),$E160&lt;=0),"Coefficient invalide",IF(OR(AND($B160="Lot",OR($C160="",$D160&lt;&gt;"")),AND($B160="Période",OR($D160="",$C160&lt;&gt;"")),AND($B160&lt;&gt;"Lot",$B160&lt;&gt;"Période")),"Cible incohérente",IF(IF($B160="Lot",COUNTIFS('Ventilation'!$A$2:$A$501,$A160,'Ventilation'!$C$2:$C$501,$C160),COUNTIFS('Ventilation'!$A$2:$A$501,$A160,'Ventilation'!$D$2:$D$501,$D160))&gt;1,"Cible en double","")))))</f>
        <v/>
      </c>
      <c r="J160" s="42">
        <f>IF(OR($A160="",$I160&lt;&gt;""),"",$F160*$H160)</f>
        <v/>
      </c>
    </row>
    <row r="161">
      <c r="A161" s="23" t="n"/>
      <c r="B161" s="31">
        <f>IF($A161="","",IFERROR(_xlfn.XLOOKUP($A161,'Frais généraux'!$A$2:$A$151,'Frais généraux'!$G$2:$G$151),""))</f>
        <v/>
      </c>
      <c r="C161" s="28" t="n"/>
      <c r="D161" s="48" t="n"/>
      <c r="E161" s="32" t="n"/>
      <c r="F161" s="45">
        <f>IF($A161="","",IFERROR(_xlfn.XLOOKUP($A161,'Frais généraux'!$A$2:$A$151,'Frais généraux'!$I$2:$I$151),""))</f>
        <v/>
      </c>
      <c r="G161" s="34">
        <f>IF($A161="","",SUMIFS('Ventilation'!$E$2:$E$501,'Ventilation'!$A$2:$A$501,$A161))</f>
        <v/>
      </c>
      <c r="H161" s="46">
        <f>IF($A161="","",IFERROR($E161/$G161,0))</f>
        <v/>
      </c>
      <c r="I161" s="31">
        <f>IF($A161="","",IF(COUNTIF('Frais généraux'!$A$2:$A$151,$A161)=0,"ID inconnu",IF(OR(NOT(ISNUMBER($E161)),$E161&lt;=0),"Coefficient invalide",IF(OR(AND($B161="Lot",OR($C161="",$D161&lt;&gt;"")),AND($B161="Période",OR($D161="",$C161&lt;&gt;"")),AND($B161&lt;&gt;"Lot",$B161&lt;&gt;"Période")),"Cible incohérente",IF(IF($B161="Lot",COUNTIFS('Ventilation'!$A$2:$A$501,$A161,'Ventilation'!$C$2:$C$501,$C161),COUNTIFS('Ventilation'!$A$2:$A$501,$A161,'Ventilation'!$D$2:$D$501,$D161))&gt;1,"Cible en double","")))))</f>
        <v/>
      </c>
      <c r="J161" s="45">
        <f>IF(OR($A161="",$I161&lt;&gt;""),"",$F161*$H161)</f>
        <v/>
      </c>
    </row>
    <row r="162">
      <c r="A162" s="23" t="n"/>
      <c r="B162" s="29">
        <f>IF($A162="","",IFERROR(_xlfn.XLOOKUP($A162,'Frais généraux'!$A$2:$A$151,'Frais généraux'!$G$2:$G$151),""))</f>
        <v/>
      </c>
      <c r="C162" s="28" t="n"/>
      <c r="D162" s="48" t="n"/>
      <c r="E162" s="32" t="n"/>
      <c r="F162" s="42">
        <f>IF($A162="","",IFERROR(_xlfn.XLOOKUP($A162,'Frais généraux'!$A$2:$A$151,'Frais généraux'!$I$2:$I$151),""))</f>
        <v/>
      </c>
      <c r="G162" s="33">
        <f>IF($A162="","",SUMIFS('Ventilation'!$E$2:$E$501,'Ventilation'!$A$2:$A$501,$A162))</f>
        <v/>
      </c>
      <c r="H162" s="43">
        <f>IF($A162="","",IFERROR($E162/$G162,0))</f>
        <v/>
      </c>
      <c r="I162" s="29">
        <f>IF($A162="","",IF(COUNTIF('Frais généraux'!$A$2:$A$151,$A162)=0,"ID inconnu",IF(OR(NOT(ISNUMBER($E162)),$E162&lt;=0),"Coefficient invalide",IF(OR(AND($B162="Lot",OR($C162="",$D162&lt;&gt;"")),AND($B162="Période",OR($D162="",$C162&lt;&gt;"")),AND($B162&lt;&gt;"Lot",$B162&lt;&gt;"Période")),"Cible incohérente",IF(IF($B162="Lot",COUNTIFS('Ventilation'!$A$2:$A$501,$A162,'Ventilation'!$C$2:$C$501,$C162),COUNTIFS('Ventilation'!$A$2:$A$501,$A162,'Ventilation'!$D$2:$D$501,$D162))&gt;1,"Cible en double","")))))</f>
        <v/>
      </c>
      <c r="J162" s="42">
        <f>IF(OR($A162="",$I162&lt;&gt;""),"",$F162*$H162)</f>
        <v/>
      </c>
    </row>
    <row r="163">
      <c r="A163" s="23" t="n"/>
      <c r="B163" s="31">
        <f>IF($A163="","",IFERROR(_xlfn.XLOOKUP($A163,'Frais généraux'!$A$2:$A$151,'Frais généraux'!$G$2:$G$151),""))</f>
        <v/>
      </c>
      <c r="C163" s="28" t="n"/>
      <c r="D163" s="48" t="n"/>
      <c r="E163" s="32" t="n"/>
      <c r="F163" s="45">
        <f>IF($A163="","",IFERROR(_xlfn.XLOOKUP($A163,'Frais généraux'!$A$2:$A$151,'Frais généraux'!$I$2:$I$151),""))</f>
        <v/>
      </c>
      <c r="G163" s="34">
        <f>IF($A163="","",SUMIFS('Ventilation'!$E$2:$E$501,'Ventilation'!$A$2:$A$501,$A163))</f>
        <v/>
      </c>
      <c r="H163" s="46">
        <f>IF($A163="","",IFERROR($E163/$G163,0))</f>
        <v/>
      </c>
      <c r="I163" s="31">
        <f>IF($A163="","",IF(COUNTIF('Frais généraux'!$A$2:$A$151,$A163)=0,"ID inconnu",IF(OR(NOT(ISNUMBER($E163)),$E163&lt;=0),"Coefficient invalide",IF(OR(AND($B163="Lot",OR($C163="",$D163&lt;&gt;"")),AND($B163="Période",OR($D163="",$C163&lt;&gt;"")),AND($B163&lt;&gt;"Lot",$B163&lt;&gt;"Période")),"Cible incohérente",IF(IF($B163="Lot",COUNTIFS('Ventilation'!$A$2:$A$501,$A163,'Ventilation'!$C$2:$C$501,$C163),COUNTIFS('Ventilation'!$A$2:$A$501,$A163,'Ventilation'!$D$2:$D$501,$D163))&gt;1,"Cible en double","")))))</f>
        <v/>
      </c>
      <c r="J163" s="45">
        <f>IF(OR($A163="",$I163&lt;&gt;""),"",$F163*$H163)</f>
        <v/>
      </c>
    </row>
    <row r="164">
      <c r="A164" s="23" t="n"/>
      <c r="B164" s="29">
        <f>IF($A164="","",IFERROR(_xlfn.XLOOKUP($A164,'Frais généraux'!$A$2:$A$151,'Frais généraux'!$G$2:$G$151),""))</f>
        <v/>
      </c>
      <c r="C164" s="28" t="n"/>
      <c r="D164" s="48" t="n"/>
      <c r="E164" s="32" t="n"/>
      <c r="F164" s="42">
        <f>IF($A164="","",IFERROR(_xlfn.XLOOKUP($A164,'Frais généraux'!$A$2:$A$151,'Frais généraux'!$I$2:$I$151),""))</f>
        <v/>
      </c>
      <c r="G164" s="33">
        <f>IF($A164="","",SUMIFS('Ventilation'!$E$2:$E$501,'Ventilation'!$A$2:$A$501,$A164))</f>
        <v/>
      </c>
      <c r="H164" s="43">
        <f>IF($A164="","",IFERROR($E164/$G164,0))</f>
        <v/>
      </c>
      <c r="I164" s="29">
        <f>IF($A164="","",IF(COUNTIF('Frais généraux'!$A$2:$A$151,$A164)=0,"ID inconnu",IF(OR(NOT(ISNUMBER($E164)),$E164&lt;=0),"Coefficient invalide",IF(OR(AND($B164="Lot",OR($C164="",$D164&lt;&gt;"")),AND($B164="Période",OR($D164="",$C164&lt;&gt;"")),AND($B164&lt;&gt;"Lot",$B164&lt;&gt;"Période")),"Cible incohérente",IF(IF($B164="Lot",COUNTIFS('Ventilation'!$A$2:$A$501,$A164,'Ventilation'!$C$2:$C$501,$C164),COUNTIFS('Ventilation'!$A$2:$A$501,$A164,'Ventilation'!$D$2:$D$501,$D164))&gt;1,"Cible en double","")))))</f>
        <v/>
      </c>
      <c r="J164" s="42">
        <f>IF(OR($A164="",$I164&lt;&gt;""),"",$F164*$H164)</f>
        <v/>
      </c>
    </row>
    <row r="165">
      <c r="A165" s="23" t="n"/>
      <c r="B165" s="31">
        <f>IF($A165="","",IFERROR(_xlfn.XLOOKUP($A165,'Frais généraux'!$A$2:$A$151,'Frais généraux'!$G$2:$G$151),""))</f>
        <v/>
      </c>
      <c r="C165" s="28" t="n"/>
      <c r="D165" s="48" t="n"/>
      <c r="E165" s="32" t="n"/>
      <c r="F165" s="45">
        <f>IF($A165="","",IFERROR(_xlfn.XLOOKUP($A165,'Frais généraux'!$A$2:$A$151,'Frais généraux'!$I$2:$I$151),""))</f>
        <v/>
      </c>
      <c r="G165" s="34">
        <f>IF($A165="","",SUMIFS('Ventilation'!$E$2:$E$501,'Ventilation'!$A$2:$A$501,$A165))</f>
        <v/>
      </c>
      <c r="H165" s="46">
        <f>IF($A165="","",IFERROR($E165/$G165,0))</f>
        <v/>
      </c>
      <c r="I165" s="31">
        <f>IF($A165="","",IF(COUNTIF('Frais généraux'!$A$2:$A$151,$A165)=0,"ID inconnu",IF(OR(NOT(ISNUMBER($E165)),$E165&lt;=0),"Coefficient invalide",IF(OR(AND($B165="Lot",OR($C165="",$D165&lt;&gt;"")),AND($B165="Période",OR($D165="",$C165&lt;&gt;"")),AND($B165&lt;&gt;"Lot",$B165&lt;&gt;"Période")),"Cible incohérente",IF(IF($B165="Lot",COUNTIFS('Ventilation'!$A$2:$A$501,$A165,'Ventilation'!$C$2:$C$501,$C165),COUNTIFS('Ventilation'!$A$2:$A$501,$A165,'Ventilation'!$D$2:$D$501,$D165))&gt;1,"Cible en double","")))))</f>
        <v/>
      </c>
      <c r="J165" s="45">
        <f>IF(OR($A165="",$I165&lt;&gt;""),"",$F165*$H165)</f>
        <v/>
      </c>
    </row>
    <row r="166">
      <c r="A166" s="23" t="n"/>
      <c r="B166" s="29">
        <f>IF($A166="","",IFERROR(_xlfn.XLOOKUP($A166,'Frais généraux'!$A$2:$A$151,'Frais généraux'!$G$2:$G$151),""))</f>
        <v/>
      </c>
      <c r="C166" s="28" t="n"/>
      <c r="D166" s="48" t="n"/>
      <c r="E166" s="32" t="n"/>
      <c r="F166" s="42">
        <f>IF($A166="","",IFERROR(_xlfn.XLOOKUP($A166,'Frais généraux'!$A$2:$A$151,'Frais généraux'!$I$2:$I$151),""))</f>
        <v/>
      </c>
      <c r="G166" s="33">
        <f>IF($A166="","",SUMIFS('Ventilation'!$E$2:$E$501,'Ventilation'!$A$2:$A$501,$A166))</f>
        <v/>
      </c>
      <c r="H166" s="43">
        <f>IF($A166="","",IFERROR($E166/$G166,0))</f>
        <v/>
      </c>
      <c r="I166" s="29">
        <f>IF($A166="","",IF(COUNTIF('Frais généraux'!$A$2:$A$151,$A166)=0,"ID inconnu",IF(OR(NOT(ISNUMBER($E166)),$E166&lt;=0),"Coefficient invalide",IF(OR(AND($B166="Lot",OR($C166="",$D166&lt;&gt;"")),AND($B166="Période",OR($D166="",$C166&lt;&gt;"")),AND($B166&lt;&gt;"Lot",$B166&lt;&gt;"Période")),"Cible incohérente",IF(IF($B166="Lot",COUNTIFS('Ventilation'!$A$2:$A$501,$A166,'Ventilation'!$C$2:$C$501,$C166),COUNTIFS('Ventilation'!$A$2:$A$501,$A166,'Ventilation'!$D$2:$D$501,$D166))&gt;1,"Cible en double","")))))</f>
        <v/>
      </c>
      <c r="J166" s="42">
        <f>IF(OR($A166="",$I166&lt;&gt;""),"",$F166*$H166)</f>
        <v/>
      </c>
    </row>
    <row r="167">
      <c r="A167" s="23" t="n"/>
      <c r="B167" s="31">
        <f>IF($A167="","",IFERROR(_xlfn.XLOOKUP($A167,'Frais généraux'!$A$2:$A$151,'Frais généraux'!$G$2:$G$151),""))</f>
        <v/>
      </c>
      <c r="C167" s="28" t="n"/>
      <c r="D167" s="48" t="n"/>
      <c r="E167" s="32" t="n"/>
      <c r="F167" s="45">
        <f>IF($A167="","",IFERROR(_xlfn.XLOOKUP($A167,'Frais généraux'!$A$2:$A$151,'Frais généraux'!$I$2:$I$151),""))</f>
        <v/>
      </c>
      <c r="G167" s="34">
        <f>IF($A167="","",SUMIFS('Ventilation'!$E$2:$E$501,'Ventilation'!$A$2:$A$501,$A167))</f>
        <v/>
      </c>
      <c r="H167" s="46">
        <f>IF($A167="","",IFERROR($E167/$G167,0))</f>
        <v/>
      </c>
      <c r="I167" s="31">
        <f>IF($A167="","",IF(COUNTIF('Frais généraux'!$A$2:$A$151,$A167)=0,"ID inconnu",IF(OR(NOT(ISNUMBER($E167)),$E167&lt;=0),"Coefficient invalide",IF(OR(AND($B167="Lot",OR($C167="",$D167&lt;&gt;"")),AND($B167="Période",OR($D167="",$C167&lt;&gt;"")),AND($B167&lt;&gt;"Lot",$B167&lt;&gt;"Période")),"Cible incohérente",IF(IF($B167="Lot",COUNTIFS('Ventilation'!$A$2:$A$501,$A167,'Ventilation'!$C$2:$C$501,$C167),COUNTIFS('Ventilation'!$A$2:$A$501,$A167,'Ventilation'!$D$2:$D$501,$D167))&gt;1,"Cible en double","")))))</f>
        <v/>
      </c>
      <c r="J167" s="45">
        <f>IF(OR($A167="",$I167&lt;&gt;""),"",$F167*$H167)</f>
        <v/>
      </c>
    </row>
    <row r="168">
      <c r="A168" s="23" t="n"/>
      <c r="B168" s="29">
        <f>IF($A168="","",IFERROR(_xlfn.XLOOKUP($A168,'Frais généraux'!$A$2:$A$151,'Frais généraux'!$G$2:$G$151),""))</f>
        <v/>
      </c>
      <c r="C168" s="28" t="n"/>
      <c r="D168" s="48" t="n"/>
      <c r="E168" s="32" t="n"/>
      <c r="F168" s="42">
        <f>IF($A168="","",IFERROR(_xlfn.XLOOKUP($A168,'Frais généraux'!$A$2:$A$151,'Frais généraux'!$I$2:$I$151),""))</f>
        <v/>
      </c>
      <c r="G168" s="33">
        <f>IF($A168="","",SUMIFS('Ventilation'!$E$2:$E$501,'Ventilation'!$A$2:$A$501,$A168))</f>
        <v/>
      </c>
      <c r="H168" s="43">
        <f>IF($A168="","",IFERROR($E168/$G168,0))</f>
        <v/>
      </c>
      <c r="I168" s="29">
        <f>IF($A168="","",IF(COUNTIF('Frais généraux'!$A$2:$A$151,$A168)=0,"ID inconnu",IF(OR(NOT(ISNUMBER($E168)),$E168&lt;=0),"Coefficient invalide",IF(OR(AND($B168="Lot",OR($C168="",$D168&lt;&gt;"")),AND($B168="Période",OR($D168="",$C168&lt;&gt;"")),AND($B168&lt;&gt;"Lot",$B168&lt;&gt;"Période")),"Cible incohérente",IF(IF($B168="Lot",COUNTIFS('Ventilation'!$A$2:$A$501,$A168,'Ventilation'!$C$2:$C$501,$C168),COUNTIFS('Ventilation'!$A$2:$A$501,$A168,'Ventilation'!$D$2:$D$501,$D168))&gt;1,"Cible en double","")))))</f>
        <v/>
      </c>
      <c r="J168" s="42">
        <f>IF(OR($A168="",$I168&lt;&gt;""),"",$F168*$H168)</f>
        <v/>
      </c>
    </row>
    <row r="169">
      <c r="A169" s="23" t="n"/>
      <c r="B169" s="31">
        <f>IF($A169="","",IFERROR(_xlfn.XLOOKUP($A169,'Frais généraux'!$A$2:$A$151,'Frais généraux'!$G$2:$G$151),""))</f>
        <v/>
      </c>
      <c r="C169" s="28" t="n"/>
      <c r="D169" s="48" t="n"/>
      <c r="E169" s="32" t="n"/>
      <c r="F169" s="45">
        <f>IF($A169="","",IFERROR(_xlfn.XLOOKUP($A169,'Frais généraux'!$A$2:$A$151,'Frais généraux'!$I$2:$I$151),""))</f>
        <v/>
      </c>
      <c r="G169" s="34">
        <f>IF($A169="","",SUMIFS('Ventilation'!$E$2:$E$501,'Ventilation'!$A$2:$A$501,$A169))</f>
        <v/>
      </c>
      <c r="H169" s="46">
        <f>IF($A169="","",IFERROR($E169/$G169,0))</f>
        <v/>
      </c>
      <c r="I169" s="31">
        <f>IF($A169="","",IF(COUNTIF('Frais généraux'!$A$2:$A$151,$A169)=0,"ID inconnu",IF(OR(NOT(ISNUMBER($E169)),$E169&lt;=0),"Coefficient invalide",IF(OR(AND($B169="Lot",OR($C169="",$D169&lt;&gt;"")),AND($B169="Période",OR($D169="",$C169&lt;&gt;"")),AND($B169&lt;&gt;"Lot",$B169&lt;&gt;"Période")),"Cible incohérente",IF(IF($B169="Lot",COUNTIFS('Ventilation'!$A$2:$A$501,$A169,'Ventilation'!$C$2:$C$501,$C169),COUNTIFS('Ventilation'!$A$2:$A$501,$A169,'Ventilation'!$D$2:$D$501,$D169))&gt;1,"Cible en double","")))))</f>
        <v/>
      </c>
      <c r="J169" s="45">
        <f>IF(OR($A169="",$I169&lt;&gt;""),"",$F169*$H169)</f>
        <v/>
      </c>
    </row>
    <row r="170">
      <c r="A170" s="23" t="n"/>
      <c r="B170" s="29">
        <f>IF($A170="","",IFERROR(_xlfn.XLOOKUP($A170,'Frais généraux'!$A$2:$A$151,'Frais généraux'!$G$2:$G$151),""))</f>
        <v/>
      </c>
      <c r="C170" s="28" t="n"/>
      <c r="D170" s="48" t="n"/>
      <c r="E170" s="32" t="n"/>
      <c r="F170" s="42">
        <f>IF($A170="","",IFERROR(_xlfn.XLOOKUP($A170,'Frais généraux'!$A$2:$A$151,'Frais généraux'!$I$2:$I$151),""))</f>
        <v/>
      </c>
      <c r="G170" s="33">
        <f>IF($A170="","",SUMIFS('Ventilation'!$E$2:$E$501,'Ventilation'!$A$2:$A$501,$A170))</f>
        <v/>
      </c>
      <c r="H170" s="43">
        <f>IF($A170="","",IFERROR($E170/$G170,0))</f>
        <v/>
      </c>
      <c r="I170" s="29">
        <f>IF($A170="","",IF(COUNTIF('Frais généraux'!$A$2:$A$151,$A170)=0,"ID inconnu",IF(OR(NOT(ISNUMBER($E170)),$E170&lt;=0),"Coefficient invalide",IF(OR(AND($B170="Lot",OR($C170="",$D170&lt;&gt;"")),AND($B170="Période",OR($D170="",$C170&lt;&gt;"")),AND($B170&lt;&gt;"Lot",$B170&lt;&gt;"Période")),"Cible incohérente",IF(IF($B170="Lot",COUNTIFS('Ventilation'!$A$2:$A$501,$A170,'Ventilation'!$C$2:$C$501,$C170),COUNTIFS('Ventilation'!$A$2:$A$501,$A170,'Ventilation'!$D$2:$D$501,$D170))&gt;1,"Cible en double","")))))</f>
        <v/>
      </c>
      <c r="J170" s="42">
        <f>IF(OR($A170="",$I170&lt;&gt;""),"",$F170*$H170)</f>
        <v/>
      </c>
    </row>
    <row r="171">
      <c r="A171" s="23" t="n"/>
      <c r="B171" s="31">
        <f>IF($A171="","",IFERROR(_xlfn.XLOOKUP($A171,'Frais généraux'!$A$2:$A$151,'Frais généraux'!$G$2:$G$151),""))</f>
        <v/>
      </c>
      <c r="C171" s="28" t="n"/>
      <c r="D171" s="48" t="n"/>
      <c r="E171" s="32" t="n"/>
      <c r="F171" s="45">
        <f>IF($A171="","",IFERROR(_xlfn.XLOOKUP($A171,'Frais généraux'!$A$2:$A$151,'Frais généraux'!$I$2:$I$151),""))</f>
        <v/>
      </c>
      <c r="G171" s="34">
        <f>IF($A171="","",SUMIFS('Ventilation'!$E$2:$E$501,'Ventilation'!$A$2:$A$501,$A171))</f>
        <v/>
      </c>
      <c r="H171" s="46">
        <f>IF($A171="","",IFERROR($E171/$G171,0))</f>
        <v/>
      </c>
      <c r="I171" s="31">
        <f>IF($A171="","",IF(COUNTIF('Frais généraux'!$A$2:$A$151,$A171)=0,"ID inconnu",IF(OR(NOT(ISNUMBER($E171)),$E171&lt;=0),"Coefficient invalide",IF(OR(AND($B171="Lot",OR($C171="",$D171&lt;&gt;"")),AND($B171="Période",OR($D171="",$C171&lt;&gt;"")),AND($B171&lt;&gt;"Lot",$B171&lt;&gt;"Période")),"Cible incohérente",IF(IF($B171="Lot",COUNTIFS('Ventilation'!$A$2:$A$501,$A171,'Ventilation'!$C$2:$C$501,$C171),COUNTIFS('Ventilation'!$A$2:$A$501,$A171,'Ventilation'!$D$2:$D$501,$D171))&gt;1,"Cible en double","")))))</f>
        <v/>
      </c>
      <c r="J171" s="45">
        <f>IF(OR($A171="",$I171&lt;&gt;""),"",$F171*$H171)</f>
        <v/>
      </c>
    </row>
    <row r="172">
      <c r="A172" s="23" t="n"/>
      <c r="B172" s="29">
        <f>IF($A172="","",IFERROR(_xlfn.XLOOKUP($A172,'Frais généraux'!$A$2:$A$151,'Frais généraux'!$G$2:$G$151),""))</f>
        <v/>
      </c>
      <c r="C172" s="28" t="n"/>
      <c r="D172" s="48" t="n"/>
      <c r="E172" s="32" t="n"/>
      <c r="F172" s="42">
        <f>IF($A172="","",IFERROR(_xlfn.XLOOKUP($A172,'Frais généraux'!$A$2:$A$151,'Frais généraux'!$I$2:$I$151),""))</f>
        <v/>
      </c>
      <c r="G172" s="33">
        <f>IF($A172="","",SUMIFS('Ventilation'!$E$2:$E$501,'Ventilation'!$A$2:$A$501,$A172))</f>
        <v/>
      </c>
      <c r="H172" s="43">
        <f>IF($A172="","",IFERROR($E172/$G172,0))</f>
        <v/>
      </c>
      <c r="I172" s="29">
        <f>IF($A172="","",IF(COUNTIF('Frais généraux'!$A$2:$A$151,$A172)=0,"ID inconnu",IF(OR(NOT(ISNUMBER($E172)),$E172&lt;=0),"Coefficient invalide",IF(OR(AND($B172="Lot",OR($C172="",$D172&lt;&gt;"")),AND($B172="Période",OR($D172="",$C172&lt;&gt;"")),AND($B172&lt;&gt;"Lot",$B172&lt;&gt;"Période")),"Cible incohérente",IF(IF($B172="Lot",COUNTIFS('Ventilation'!$A$2:$A$501,$A172,'Ventilation'!$C$2:$C$501,$C172),COUNTIFS('Ventilation'!$A$2:$A$501,$A172,'Ventilation'!$D$2:$D$501,$D172))&gt;1,"Cible en double","")))))</f>
        <v/>
      </c>
      <c r="J172" s="42">
        <f>IF(OR($A172="",$I172&lt;&gt;""),"",$F172*$H172)</f>
        <v/>
      </c>
    </row>
    <row r="173">
      <c r="A173" s="23" t="n"/>
      <c r="B173" s="31">
        <f>IF($A173="","",IFERROR(_xlfn.XLOOKUP($A173,'Frais généraux'!$A$2:$A$151,'Frais généraux'!$G$2:$G$151),""))</f>
        <v/>
      </c>
      <c r="C173" s="28" t="n"/>
      <c r="D173" s="48" t="n"/>
      <c r="E173" s="32" t="n"/>
      <c r="F173" s="45">
        <f>IF($A173="","",IFERROR(_xlfn.XLOOKUP($A173,'Frais généraux'!$A$2:$A$151,'Frais généraux'!$I$2:$I$151),""))</f>
        <v/>
      </c>
      <c r="G173" s="34">
        <f>IF($A173="","",SUMIFS('Ventilation'!$E$2:$E$501,'Ventilation'!$A$2:$A$501,$A173))</f>
        <v/>
      </c>
      <c r="H173" s="46">
        <f>IF($A173="","",IFERROR($E173/$G173,0))</f>
        <v/>
      </c>
      <c r="I173" s="31">
        <f>IF($A173="","",IF(COUNTIF('Frais généraux'!$A$2:$A$151,$A173)=0,"ID inconnu",IF(OR(NOT(ISNUMBER($E173)),$E173&lt;=0),"Coefficient invalide",IF(OR(AND($B173="Lot",OR($C173="",$D173&lt;&gt;"")),AND($B173="Période",OR($D173="",$C173&lt;&gt;"")),AND($B173&lt;&gt;"Lot",$B173&lt;&gt;"Période")),"Cible incohérente",IF(IF($B173="Lot",COUNTIFS('Ventilation'!$A$2:$A$501,$A173,'Ventilation'!$C$2:$C$501,$C173),COUNTIFS('Ventilation'!$A$2:$A$501,$A173,'Ventilation'!$D$2:$D$501,$D173))&gt;1,"Cible en double","")))))</f>
        <v/>
      </c>
      <c r="J173" s="45">
        <f>IF(OR($A173="",$I173&lt;&gt;""),"",$F173*$H173)</f>
        <v/>
      </c>
    </row>
    <row r="174">
      <c r="A174" s="23" t="n"/>
      <c r="B174" s="29">
        <f>IF($A174="","",IFERROR(_xlfn.XLOOKUP($A174,'Frais généraux'!$A$2:$A$151,'Frais généraux'!$G$2:$G$151),""))</f>
        <v/>
      </c>
      <c r="C174" s="28" t="n"/>
      <c r="D174" s="48" t="n"/>
      <c r="E174" s="32" t="n"/>
      <c r="F174" s="42">
        <f>IF($A174="","",IFERROR(_xlfn.XLOOKUP($A174,'Frais généraux'!$A$2:$A$151,'Frais généraux'!$I$2:$I$151),""))</f>
        <v/>
      </c>
      <c r="G174" s="33">
        <f>IF($A174="","",SUMIFS('Ventilation'!$E$2:$E$501,'Ventilation'!$A$2:$A$501,$A174))</f>
        <v/>
      </c>
      <c r="H174" s="43">
        <f>IF($A174="","",IFERROR($E174/$G174,0))</f>
        <v/>
      </c>
      <c r="I174" s="29">
        <f>IF($A174="","",IF(COUNTIF('Frais généraux'!$A$2:$A$151,$A174)=0,"ID inconnu",IF(OR(NOT(ISNUMBER($E174)),$E174&lt;=0),"Coefficient invalide",IF(OR(AND($B174="Lot",OR($C174="",$D174&lt;&gt;"")),AND($B174="Période",OR($D174="",$C174&lt;&gt;"")),AND($B174&lt;&gt;"Lot",$B174&lt;&gt;"Période")),"Cible incohérente",IF(IF($B174="Lot",COUNTIFS('Ventilation'!$A$2:$A$501,$A174,'Ventilation'!$C$2:$C$501,$C174),COUNTIFS('Ventilation'!$A$2:$A$501,$A174,'Ventilation'!$D$2:$D$501,$D174))&gt;1,"Cible en double","")))))</f>
        <v/>
      </c>
      <c r="J174" s="42">
        <f>IF(OR($A174="",$I174&lt;&gt;""),"",$F174*$H174)</f>
        <v/>
      </c>
    </row>
    <row r="175">
      <c r="A175" s="23" t="n"/>
      <c r="B175" s="31">
        <f>IF($A175="","",IFERROR(_xlfn.XLOOKUP($A175,'Frais généraux'!$A$2:$A$151,'Frais généraux'!$G$2:$G$151),""))</f>
        <v/>
      </c>
      <c r="C175" s="28" t="n"/>
      <c r="D175" s="48" t="n"/>
      <c r="E175" s="32" t="n"/>
      <c r="F175" s="45">
        <f>IF($A175="","",IFERROR(_xlfn.XLOOKUP($A175,'Frais généraux'!$A$2:$A$151,'Frais généraux'!$I$2:$I$151),""))</f>
        <v/>
      </c>
      <c r="G175" s="34">
        <f>IF($A175="","",SUMIFS('Ventilation'!$E$2:$E$501,'Ventilation'!$A$2:$A$501,$A175))</f>
        <v/>
      </c>
      <c r="H175" s="46">
        <f>IF($A175="","",IFERROR($E175/$G175,0))</f>
        <v/>
      </c>
      <c r="I175" s="31">
        <f>IF($A175="","",IF(COUNTIF('Frais généraux'!$A$2:$A$151,$A175)=0,"ID inconnu",IF(OR(NOT(ISNUMBER($E175)),$E175&lt;=0),"Coefficient invalide",IF(OR(AND($B175="Lot",OR($C175="",$D175&lt;&gt;"")),AND($B175="Période",OR($D175="",$C175&lt;&gt;"")),AND($B175&lt;&gt;"Lot",$B175&lt;&gt;"Période")),"Cible incohérente",IF(IF($B175="Lot",COUNTIFS('Ventilation'!$A$2:$A$501,$A175,'Ventilation'!$C$2:$C$501,$C175),COUNTIFS('Ventilation'!$A$2:$A$501,$A175,'Ventilation'!$D$2:$D$501,$D175))&gt;1,"Cible en double","")))))</f>
        <v/>
      </c>
      <c r="J175" s="45">
        <f>IF(OR($A175="",$I175&lt;&gt;""),"",$F175*$H175)</f>
        <v/>
      </c>
    </row>
    <row r="176">
      <c r="A176" s="23" t="n"/>
      <c r="B176" s="29">
        <f>IF($A176="","",IFERROR(_xlfn.XLOOKUP($A176,'Frais généraux'!$A$2:$A$151,'Frais généraux'!$G$2:$G$151),""))</f>
        <v/>
      </c>
      <c r="C176" s="28" t="n"/>
      <c r="D176" s="48" t="n"/>
      <c r="E176" s="32" t="n"/>
      <c r="F176" s="42">
        <f>IF($A176="","",IFERROR(_xlfn.XLOOKUP($A176,'Frais généraux'!$A$2:$A$151,'Frais généraux'!$I$2:$I$151),""))</f>
        <v/>
      </c>
      <c r="G176" s="33">
        <f>IF($A176="","",SUMIFS('Ventilation'!$E$2:$E$501,'Ventilation'!$A$2:$A$501,$A176))</f>
        <v/>
      </c>
      <c r="H176" s="43">
        <f>IF($A176="","",IFERROR($E176/$G176,0))</f>
        <v/>
      </c>
      <c r="I176" s="29">
        <f>IF($A176="","",IF(COUNTIF('Frais généraux'!$A$2:$A$151,$A176)=0,"ID inconnu",IF(OR(NOT(ISNUMBER($E176)),$E176&lt;=0),"Coefficient invalide",IF(OR(AND($B176="Lot",OR($C176="",$D176&lt;&gt;"")),AND($B176="Période",OR($D176="",$C176&lt;&gt;"")),AND($B176&lt;&gt;"Lot",$B176&lt;&gt;"Période")),"Cible incohérente",IF(IF($B176="Lot",COUNTIFS('Ventilation'!$A$2:$A$501,$A176,'Ventilation'!$C$2:$C$501,$C176),COUNTIFS('Ventilation'!$A$2:$A$501,$A176,'Ventilation'!$D$2:$D$501,$D176))&gt;1,"Cible en double","")))))</f>
        <v/>
      </c>
      <c r="J176" s="42">
        <f>IF(OR($A176="",$I176&lt;&gt;""),"",$F176*$H176)</f>
        <v/>
      </c>
    </row>
    <row r="177">
      <c r="A177" s="23" t="n"/>
      <c r="B177" s="31">
        <f>IF($A177="","",IFERROR(_xlfn.XLOOKUP($A177,'Frais généraux'!$A$2:$A$151,'Frais généraux'!$G$2:$G$151),""))</f>
        <v/>
      </c>
      <c r="C177" s="28" t="n"/>
      <c r="D177" s="48" t="n"/>
      <c r="E177" s="32" t="n"/>
      <c r="F177" s="45">
        <f>IF($A177="","",IFERROR(_xlfn.XLOOKUP($A177,'Frais généraux'!$A$2:$A$151,'Frais généraux'!$I$2:$I$151),""))</f>
        <v/>
      </c>
      <c r="G177" s="34">
        <f>IF($A177="","",SUMIFS('Ventilation'!$E$2:$E$501,'Ventilation'!$A$2:$A$501,$A177))</f>
        <v/>
      </c>
      <c r="H177" s="46">
        <f>IF($A177="","",IFERROR($E177/$G177,0))</f>
        <v/>
      </c>
      <c r="I177" s="31">
        <f>IF($A177="","",IF(COUNTIF('Frais généraux'!$A$2:$A$151,$A177)=0,"ID inconnu",IF(OR(NOT(ISNUMBER($E177)),$E177&lt;=0),"Coefficient invalide",IF(OR(AND($B177="Lot",OR($C177="",$D177&lt;&gt;"")),AND($B177="Période",OR($D177="",$C177&lt;&gt;"")),AND($B177&lt;&gt;"Lot",$B177&lt;&gt;"Période")),"Cible incohérente",IF(IF($B177="Lot",COUNTIFS('Ventilation'!$A$2:$A$501,$A177,'Ventilation'!$C$2:$C$501,$C177),COUNTIFS('Ventilation'!$A$2:$A$501,$A177,'Ventilation'!$D$2:$D$501,$D177))&gt;1,"Cible en double","")))))</f>
        <v/>
      </c>
      <c r="J177" s="45">
        <f>IF(OR($A177="",$I177&lt;&gt;""),"",$F177*$H177)</f>
        <v/>
      </c>
    </row>
    <row r="178">
      <c r="A178" s="23" t="n"/>
      <c r="B178" s="29">
        <f>IF($A178="","",IFERROR(_xlfn.XLOOKUP($A178,'Frais généraux'!$A$2:$A$151,'Frais généraux'!$G$2:$G$151),""))</f>
        <v/>
      </c>
      <c r="C178" s="28" t="n"/>
      <c r="D178" s="48" t="n"/>
      <c r="E178" s="32" t="n"/>
      <c r="F178" s="42">
        <f>IF($A178="","",IFERROR(_xlfn.XLOOKUP($A178,'Frais généraux'!$A$2:$A$151,'Frais généraux'!$I$2:$I$151),""))</f>
        <v/>
      </c>
      <c r="G178" s="33">
        <f>IF($A178="","",SUMIFS('Ventilation'!$E$2:$E$501,'Ventilation'!$A$2:$A$501,$A178))</f>
        <v/>
      </c>
      <c r="H178" s="43">
        <f>IF($A178="","",IFERROR($E178/$G178,0))</f>
        <v/>
      </c>
      <c r="I178" s="29">
        <f>IF($A178="","",IF(COUNTIF('Frais généraux'!$A$2:$A$151,$A178)=0,"ID inconnu",IF(OR(NOT(ISNUMBER($E178)),$E178&lt;=0),"Coefficient invalide",IF(OR(AND($B178="Lot",OR($C178="",$D178&lt;&gt;"")),AND($B178="Période",OR($D178="",$C178&lt;&gt;"")),AND($B178&lt;&gt;"Lot",$B178&lt;&gt;"Période")),"Cible incohérente",IF(IF($B178="Lot",COUNTIFS('Ventilation'!$A$2:$A$501,$A178,'Ventilation'!$C$2:$C$501,$C178),COUNTIFS('Ventilation'!$A$2:$A$501,$A178,'Ventilation'!$D$2:$D$501,$D178))&gt;1,"Cible en double","")))))</f>
        <v/>
      </c>
      <c r="J178" s="42">
        <f>IF(OR($A178="",$I178&lt;&gt;""),"",$F178*$H178)</f>
        <v/>
      </c>
    </row>
    <row r="179">
      <c r="A179" s="23" t="n"/>
      <c r="B179" s="31">
        <f>IF($A179="","",IFERROR(_xlfn.XLOOKUP($A179,'Frais généraux'!$A$2:$A$151,'Frais généraux'!$G$2:$G$151),""))</f>
        <v/>
      </c>
      <c r="C179" s="28" t="n"/>
      <c r="D179" s="48" t="n"/>
      <c r="E179" s="32" t="n"/>
      <c r="F179" s="45">
        <f>IF($A179="","",IFERROR(_xlfn.XLOOKUP($A179,'Frais généraux'!$A$2:$A$151,'Frais généraux'!$I$2:$I$151),""))</f>
        <v/>
      </c>
      <c r="G179" s="34">
        <f>IF($A179="","",SUMIFS('Ventilation'!$E$2:$E$501,'Ventilation'!$A$2:$A$501,$A179))</f>
        <v/>
      </c>
      <c r="H179" s="46">
        <f>IF($A179="","",IFERROR($E179/$G179,0))</f>
        <v/>
      </c>
      <c r="I179" s="31">
        <f>IF($A179="","",IF(COUNTIF('Frais généraux'!$A$2:$A$151,$A179)=0,"ID inconnu",IF(OR(NOT(ISNUMBER($E179)),$E179&lt;=0),"Coefficient invalide",IF(OR(AND($B179="Lot",OR($C179="",$D179&lt;&gt;"")),AND($B179="Période",OR($D179="",$C179&lt;&gt;"")),AND($B179&lt;&gt;"Lot",$B179&lt;&gt;"Période")),"Cible incohérente",IF(IF($B179="Lot",COUNTIFS('Ventilation'!$A$2:$A$501,$A179,'Ventilation'!$C$2:$C$501,$C179),COUNTIFS('Ventilation'!$A$2:$A$501,$A179,'Ventilation'!$D$2:$D$501,$D179))&gt;1,"Cible en double","")))))</f>
        <v/>
      </c>
      <c r="J179" s="45">
        <f>IF(OR($A179="",$I179&lt;&gt;""),"",$F179*$H179)</f>
        <v/>
      </c>
    </row>
    <row r="180">
      <c r="A180" s="23" t="n"/>
      <c r="B180" s="29">
        <f>IF($A180="","",IFERROR(_xlfn.XLOOKUP($A180,'Frais généraux'!$A$2:$A$151,'Frais généraux'!$G$2:$G$151),""))</f>
        <v/>
      </c>
      <c r="C180" s="28" t="n"/>
      <c r="D180" s="48" t="n"/>
      <c r="E180" s="32" t="n"/>
      <c r="F180" s="42">
        <f>IF($A180="","",IFERROR(_xlfn.XLOOKUP($A180,'Frais généraux'!$A$2:$A$151,'Frais généraux'!$I$2:$I$151),""))</f>
        <v/>
      </c>
      <c r="G180" s="33">
        <f>IF($A180="","",SUMIFS('Ventilation'!$E$2:$E$501,'Ventilation'!$A$2:$A$501,$A180))</f>
        <v/>
      </c>
      <c r="H180" s="43">
        <f>IF($A180="","",IFERROR($E180/$G180,0))</f>
        <v/>
      </c>
      <c r="I180" s="29">
        <f>IF($A180="","",IF(COUNTIF('Frais généraux'!$A$2:$A$151,$A180)=0,"ID inconnu",IF(OR(NOT(ISNUMBER($E180)),$E180&lt;=0),"Coefficient invalide",IF(OR(AND($B180="Lot",OR($C180="",$D180&lt;&gt;"")),AND($B180="Période",OR($D180="",$C180&lt;&gt;"")),AND($B180&lt;&gt;"Lot",$B180&lt;&gt;"Période")),"Cible incohérente",IF(IF($B180="Lot",COUNTIFS('Ventilation'!$A$2:$A$501,$A180,'Ventilation'!$C$2:$C$501,$C180),COUNTIFS('Ventilation'!$A$2:$A$501,$A180,'Ventilation'!$D$2:$D$501,$D180))&gt;1,"Cible en double","")))))</f>
        <v/>
      </c>
      <c r="J180" s="42">
        <f>IF(OR($A180="",$I180&lt;&gt;""),"",$F180*$H180)</f>
        <v/>
      </c>
    </row>
    <row r="181">
      <c r="A181" s="23" t="n"/>
      <c r="B181" s="31">
        <f>IF($A181="","",IFERROR(_xlfn.XLOOKUP($A181,'Frais généraux'!$A$2:$A$151,'Frais généraux'!$G$2:$G$151),""))</f>
        <v/>
      </c>
      <c r="C181" s="28" t="n"/>
      <c r="D181" s="48" t="n"/>
      <c r="E181" s="32" t="n"/>
      <c r="F181" s="45">
        <f>IF($A181="","",IFERROR(_xlfn.XLOOKUP($A181,'Frais généraux'!$A$2:$A$151,'Frais généraux'!$I$2:$I$151),""))</f>
        <v/>
      </c>
      <c r="G181" s="34">
        <f>IF($A181="","",SUMIFS('Ventilation'!$E$2:$E$501,'Ventilation'!$A$2:$A$501,$A181))</f>
        <v/>
      </c>
      <c r="H181" s="46">
        <f>IF($A181="","",IFERROR($E181/$G181,0))</f>
        <v/>
      </c>
      <c r="I181" s="31">
        <f>IF($A181="","",IF(COUNTIF('Frais généraux'!$A$2:$A$151,$A181)=0,"ID inconnu",IF(OR(NOT(ISNUMBER($E181)),$E181&lt;=0),"Coefficient invalide",IF(OR(AND($B181="Lot",OR($C181="",$D181&lt;&gt;"")),AND($B181="Période",OR($D181="",$C181&lt;&gt;"")),AND($B181&lt;&gt;"Lot",$B181&lt;&gt;"Période")),"Cible incohérente",IF(IF($B181="Lot",COUNTIFS('Ventilation'!$A$2:$A$501,$A181,'Ventilation'!$C$2:$C$501,$C181),COUNTIFS('Ventilation'!$A$2:$A$501,$A181,'Ventilation'!$D$2:$D$501,$D181))&gt;1,"Cible en double","")))))</f>
        <v/>
      </c>
      <c r="J181" s="45">
        <f>IF(OR($A181="",$I181&lt;&gt;""),"",$F181*$H181)</f>
        <v/>
      </c>
    </row>
    <row r="182">
      <c r="A182" s="23" t="n"/>
      <c r="B182" s="29">
        <f>IF($A182="","",IFERROR(_xlfn.XLOOKUP($A182,'Frais généraux'!$A$2:$A$151,'Frais généraux'!$G$2:$G$151),""))</f>
        <v/>
      </c>
      <c r="C182" s="28" t="n"/>
      <c r="D182" s="48" t="n"/>
      <c r="E182" s="32" t="n"/>
      <c r="F182" s="42">
        <f>IF($A182="","",IFERROR(_xlfn.XLOOKUP($A182,'Frais généraux'!$A$2:$A$151,'Frais généraux'!$I$2:$I$151),""))</f>
        <v/>
      </c>
      <c r="G182" s="33">
        <f>IF($A182="","",SUMIFS('Ventilation'!$E$2:$E$501,'Ventilation'!$A$2:$A$501,$A182))</f>
        <v/>
      </c>
      <c r="H182" s="43">
        <f>IF($A182="","",IFERROR($E182/$G182,0))</f>
        <v/>
      </c>
      <c r="I182" s="29">
        <f>IF($A182="","",IF(COUNTIF('Frais généraux'!$A$2:$A$151,$A182)=0,"ID inconnu",IF(OR(NOT(ISNUMBER($E182)),$E182&lt;=0),"Coefficient invalide",IF(OR(AND($B182="Lot",OR($C182="",$D182&lt;&gt;"")),AND($B182="Période",OR($D182="",$C182&lt;&gt;"")),AND($B182&lt;&gt;"Lot",$B182&lt;&gt;"Période")),"Cible incohérente",IF(IF($B182="Lot",COUNTIFS('Ventilation'!$A$2:$A$501,$A182,'Ventilation'!$C$2:$C$501,$C182),COUNTIFS('Ventilation'!$A$2:$A$501,$A182,'Ventilation'!$D$2:$D$501,$D182))&gt;1,"Cible en double","")))))</f>
        <v/>
      </c>
      <c r="J182" s="42">
        <f>IF(OR($A182="",$I182&lt;&gt;""),"",$F182*$H182)</f>
        <v/>
      </c>
    </row>
    <row r="183">
      <c r="A183" s="23" t="n"/>
      <c r="B183" s="31">
        <f>IF($A183="","",IFERROR(_xlfn.XLOOKUP($A183,'Frais généraux'!$A$2:$A$151,'Frais généraux'!$G$2:$G$151),""))</f>
        <v/>
      </c>
      <c r="C183" s="28" t="n"/>
      <c r="D183" s="48" t="n"/>
      <c r="E183" s="32" t="n"/>
      <c r="F183" s="45">
        <f>IF($A183="","",IFERROR(_xlfn.XLOOKUP($A183,'Frais généraux'!$A$2:$A$151,'Frais généraux'!$I$2:$I$151),""))</f>
        <v/>
      </c>
      <c r="G183" s="34">
        <f>IF($A183="","",SUMIFS('Ventilation'!$E$2:$E$501,'Ventilation'!$A$2:$A$501,$A183))</f>
        <v/>
      </c>
      <c r="H183" s="46">
        <f>IF($A183="","",IFERROR($E183/$G183,0))</f>
        <v/>
      </c>
      <c r="I183" s="31">
        <f>IF($A183="","",IF(COUNTIF('Frais généraux'!$A$2:$A$151,$A183)=0,"ID inconnu",IF(OR(NOT(ISNUMBER($E183)),$E183&lt;=0),"Coefficient invalide",IF(OR(AND($B183="Lot",OR($C183="",$D183&lt;&gt;"")),AND($B183="Période",OR($D183="",$C183&lt;&gt;"")),AND($B183&lt;&gt;"Lot",$B183&lt;&gt;"Période")),"Cible incohérente",IF(IF($B183="Lot",COUNTIFS('Ventilation'!$A$2:$A$501,$A183,'Ventilation'!$C$2:$C$501,$C183),COUNTIFS('Ventilation'!$A$2:$A$501,$A183,'Ventilation'!$D$2:$D$501,$D183))&gt;1,"Cible en double","")))))</f>
        <v/>
      </c>
      <c r="J183" s="45">
        <f>IF(OR($A183="",$I183&lt;&gt;""),"",$F183*$H183)</f>
        <v/>
      </c>
    </row>
    <row r="184">
      <c r="A184" s="23" t="n"/>
      <c r="B184" s="29">
        <f>IF($A184="","",IFERROR(_xlfn.XLOOKUP($A184,'Frais généraux'!$A$2:$A$151,'Frais généraux'!$G$2:$G$151),""))</f>
        <v/>
      </c>
      <c r="C184" s="28" t="n"/>
      <c r="D184" s="48" t="n"/>
      <c r="E184" s="32" t="n"/>
      <c r="F184" s="42">
        <f>IF($A184="","",IFERROR(_xlfn.XLOOKUP($A184,'Frais généraux'!$A$2:$A$151,'Frais généraux'!$I$2:$I$151),""))</f>
        <v/>
      </c>
      <c r="G184" s="33">
        <f>IF($A184="","",SUMIFS('Ventilation'!$E$2:$E$501,'Ventilation'!$A$2:$A$501,$A184))</f>
        <v/>
      </c>
      <c r="H184" s="43">
        <f>IF($A184="","",IFERROR($E184/$G184,0))</f>
        <v/>
      </c>
      <c r="I184" s="29">
        <f>IF($A184="","",IF(COUNTIF('Frais généraux'!$A$2:$A$151,$A184)=0,"ID inconnu",IF(OR(NOT(ISNUMBER($E184)),$E184&lt;=0),"Coefficient invalide",IF(OR(AND($B184="Lot",OR($C184="",$D184&lt;&gt;"")),AND($B184="Période",OR($D184="",$C184&lt;&gt;"")),AND($B184&lt;&gt;"Lot",$B184&lt;&gt;"Période")),"Cible incohérente",IF(IF($B184="Lot",COUNTIFS('Ventilation'!$A$2:$A$501,$A184,'Ventilation'!$C$2:$C$501,$C184),COUNTIFS('Ventilation'!$A$2:$A$501,$A184,'Ventilation'!$D$2:$D$501,$D184))&gt;1,"Cible en double","")))))</f>
        <v/>
      </c>
      <c r="J184" s="42">
        <f>IF(OR($A184="",$I184&lt;&gt;""),"",$F184*$H184)</f>
        <v/>
      </c>
    </row>
    <row r="185">
      <c r="A185" s="23" t="n"/>
      <c r="B185" s="31">
        <f>IF($A185="","",IFERROR(_xlfn.XLOOKUP($A185,'Frais généraux'!$A$2:$A$151,'Frais généraux'!$G$2:$G$151),""))</f>
        <v/>
      </c>
      <c r="C185" s="28" t="n"/>
      <c r="D185" s="48" t="n"/>
      <c r="E185" s="32" t="n"/>
      <c r="F185" s="45">
        <f>IF($A185="","",IFERROR(_xlfn.XLOOKUP($A185,'Frais généraux'!$A$2:$A$151,'Frais généraux'!$I$2:$I$151),""))</f>
        <v/>
      </c>
      <c r="G185" s="34">
        <f>IF($A185="","",SUMIFS('Ventilation'!$E$2:$E$501,'Ventilation'!$A$2:$A$501,$A185))</f>
        <v/>
      </c>
      <c r="H185" s="46">
        <f>IF($A185="","",IFERROR($E185/$G185,0))</f>
        <v/>
      </c>
      <c r="I185" s="31">
        <f>IF($A185="","",IF(COUNTIF('Frais généraux'!$A$2:$A$151,$A185)=0,"ID inconnu",IF(OR(NOT(ISNUMBER($E185)),$E185&lt;=0),"Coefficient invalide",IF(OR(AND($B185="Lot",OR($C185="",$D185&lt;&gt;"")),AND($B185="Période",OR($D185="",$C185&lt;&gt;"")),AND($B185&lt;&gt;"Lot",$B185&lt;&gt;"Période")),"Cible incohérente",IF(IF($B185="Lot",COUNTIFS('Ventilation'!$A$2:$A$501,$A185,'Ventilation'!$C$2:$C$501,$C185),COUNTIFS('Ventilation'!$A$2:$A$501,$A185,'Ventilation'!$D$2:$D$501,$D185))&gt;1,"Cible en double","")))))</f>
        <v/>
      </c>
      <c r="J185" s="45">
        <f>IF(OR($A185="",$I185&lt;&gt;""),"",$F185*$H185)</f>
        <v/>
      </c>
    </row>
    <row r="186">
      <c r="A186" s="23" t="n"/>
      <c r="B186" s="29">
        <f>IF($A186="","",IFERROR(_xlfn.XLOOKUP($A186,'Frais généraux'!$A$2:$A$151,'Frais généraux'!$G$2:$G$151),""))</f>
        <v/>
      </c>
      <c r="C186" s="28" t="n"/>
      <c r="D186" s="48" t="n"/>
      <c r="E186" s="32" t="n"/>
      <c r="F186" s="42">
        <f>IF($A186="","",IFERROR(_xlfn.XLOOKUP($A186,'Frais généraux'!$A$2:$A$151,'Frais généraux'!$I$2:$I$151),""))</f>
        <v/>
      </c>
      <c r="G186" s="33">
        <f>IF($A186="","",SUMIFS('Ventilation'!$E$2:$E$501,'Ventilation'!$A$2:$A$501,$A186))</f>
        <v/>
      </c>
      <c r="H186" s="43">
        <f>IF($A186="","",IFERROR($E186/$G186,0))</f>
        <v/>
      </c>
      <c r="I186" s="29">
        <f>IF($A186="","",IF(COUNTIF('Frais généraux'!$A$2:$A$151,$A186)=0,"ID inconnu",IF(OR(NOT(ISNUMBER($E186)),$E186&lt;=0),"Coefficient invalide",IF(OR(AND($B186="Lot",OR($C186="",$D186&lt;&gt;"")),AND($B186="Période",OR($D186="",$C186&lt;&gt;"")),AND($B186&lt;&gt;"Lot",$B186&lt;&gt;"Période")),"Cible incohérente",IF(IF($B186="Lot",COUNTIFS('Ventilation'!$A$2:$A$501,$A186,'Ventilation'!$C$2:$C$501,$C186),COUNTIFS('Ventilation'!$A$2:$A$501,$A186,'Ventilation'!$D$2:$D$501,$D186))&gt;1,"Cible en double","")))))</f>
        <v/>
      </c>
      <c r="J186" s="42">
        <f>IF(OR($A186="",$I186&lt;&gt;""),"",$F186*$H186)</f>
        <v/>
      </c>
    </row>
    <row r="187">
      <c r="A187" s="23" t="n"/>
      <c r="B187" s="31">
        <f>IF($A187="","",IFERROR(_xlfn.XLOOKUP($A187,'Frais généraux'!$A$2:$A$151,'Frais généraux'!$G$2:$G$151),""))</f>
        <v/>
      </c>
      <c r="C187" s="28" t="n"/>
      <c r="D187" s="48" t="n"/>
      <c r="E187" s="32" t="n"/>
      <c r="F187" s="45">
        <f>IF($A187="","",IFERROR(_xlfn.XLOOKUP($A187,'Frais généraux'!$A$2:$A$151,'Frais généraux'!$I$2:$I$151),""))</f>
        <v/>
      </c>
      <c r="G187" s="34">
        <f>IF($A187="","",SUMIFS('Ventilation'!$E$2:$E$501,'Ventilation'!$A$2:$A$501,$A187))</f>
        <v/>
      </c>
      <c r="H187" s="46">
        <f>IF($A187="","",IFERROR($E187/$G187,0))</f>
        <v/>
      </c>
      <c r="I187" s="31">
        <f>IF($A187="","",IF(COUNTIF('Frais généraux'!$A$2:$A$151,$A187)=0,"ID inconnu",IF(OR(NOT(ISNUMBER($E187)),$E187&lt;=0),"Coefficient invalide",IF(OR(AND($B187="Lot",OR($C187="",$D187&lt;&gt;"")),AND($B187="Période",OR($D187="",$C187&lt;&gt;"")),AND($B187&lt;&gt;"Lot",$B187&lt;&gt;"Période")),"Cible incohérente",IF(IF($B187="Lot",COUNTIFS('Ventilation'!$A$2:$A$501,$A187,'Ventilation'!$C$2:$C$501,$C187),COUNTIFS('Ventilation'!$A$2:$A$501,$A187,'Ventilation'!$D$2:$D$501,$D187))&gt;1,"Cible en double","")))))</f>
        <v/>
      </c>
      <c r="J187" s="45">
        <f>IF(OR($A187="",$I187&lt;&gt;""),"",$F187*$H187)</f>
        <v/>
      </c>
    </row>
    <row r="188">
      <c r="A188" s="23" t="n"/>
      <c r="B188" s="29">
        <f>IF($A188="","",IFERROR(_xlfn.XLOOKUP($A188,'Frais généraux'!$A$2:$A$151,'Frais généraux'!$G$2:$G$151),""))</f>
        <v/>
      </c>
      <c r="C188" s="28" t="n"/>
      <c r="D188" s="48" t="n"/>
      <c r="E188" s="32" t="n"/>
      <c r="F188" s="42">
        <f>IF($A188="","",IFERROR(_xlfn.XLOOKUP($A188,'Frais généraux'!$A$2:$A$151,'Frais généraux'!$I$2:$I$151),""))</f>
        <v/>
      </c>
      <c r="G188" s="33">
        <f>IF($A188="","",SUMIFS('Ventilation'!$E$2:$E$501,'Ventilation'!$A$2:$A$501,$A188))</f>
        <v/>
      </c>
      <c r="H188" s="43">
        <f>IF($A188="","",IFERROR($E188/$G188,0))</f>
        <v/>
      </c>
      <c r="I188" s="29">
        <f>IF($A188="","",IF(COUNTIF('Frais généraux'!$A$2:$A$151,$A188)=0,"ID inconnu",IF(OR(NOT(ISNUMBER($E188)),$E188&lt;=0),"Coefficient invalide",IF(OR(AND($B188="Lot",OR($C188="",$D188&lt;&gt;"")),AND($B188="Période",OR($D188="",$C188&lt;&gt;"")),AND($B188&lt;&gt;"Lot",$B188&lt;&gt;"Période")),"Cible incohérente",IF(IF($B188="Lot",COUNTIFS('Ventilation'!$A$2:$A$501,$A188,'Ventilation'!$C$2:$C$501,$C188),COUNTIFS('Ventilation'!$A$2:$A$501,$A188,'Ventilation'!$D$2:$D$501,$D188))&gt;1,"Cible en double","")))))</f>
        <v/>
      </c>
      <c r="J188" s="42">
        <f>IF(OR($A188="",$I188&lt;&gt;""),"",$F188*$H188)</f>
        <v/>
      </c>
    </row>
    <row r="189">
      <c r="A189" s="23" t="n"/>
      <c r="B189" s="31">
        <f>IF($A189="","",IFERROR(_xlfn.XLOOKUP($A189,'Frais généraux'!$A$2:$A$151,'Frais généraux'!$G$2:$G$151),""))</f>
        <v/>
      </c>
      <c r="C189" s="28" t="n"/>
      <c r="D189" s="48" t="n"/>
      <c r="E189" s="32" t="n"/>
      <c r="F189" s="45">
        <f>IF($A189="","",IFERROR(_xlfn.XLOOKUP($A189,'Frais généraux'!$A$2:$A$151,'Frais généraux'!$I$2:$I$151),""))</f>
        <v/>
      </c>
      <c r="G189" s="34">
        <f>IF($A189="","",SUMIFS('Ventilation'!$E$2:$E$501,'Ventilation'!$A$2:$A$501,$A189))</f>
        <v/>
      </c>
      <c r="H189" s="46">
        <f>IF($A189="","",IFERROR($E189/$G189,0))</f>
        <v/>
      </c>
      <c r="I189" s="31">
        <f>IF($A189="","",IF(COUNTIF('Frais généraux'!$A$2:$A$151,$A189)=0,"ID inconnu",IF(OR(NOT(ISNUMBER($E189)),$E189&lt;=0),"Coefficient invalide",IF(OR(AND($B189="Lot",OR($C189="",$D189&lt;&gt;"")),AND($B189="Période",OR($D189="",$C189&lt;&gt;"")),AND($B189&lt;&gt;"Lot",$B189&lt;&gt;"Période")),"Cible incohérente",IF(IF($B189="Lot",COUNTIFS('Ventilation'!$A$2:$A$501,$A189,'Ventilation'!$C$2:$C$501,$C189),COUNTIFS('Ventilation'!$A$2:$A$501,$A189,'Ventilation'!$D$2:$D$501,$D189))&gt;1,"Cible en double","")))))</f>
        <v/>
      </c>
      <c r="J189" s="45">
        <f>IF(OR($A189="",$I189&lt;&gt;""),"",$F189*$H189)</f>
        <v/>
      </c>
    </row>
    <row r="190">
      <c r="A190" s="23" t="n"/>
      <c r="B190" s="29">
        <f>IF($A190="","",IFERROR(_xlfn.XLOOKUP($A190,'Frais généraux'!$A$2:$A$151,'Frais généraux'!$G$2:$G$151),""))</f>
        <v/>
      </c>
      <c r="C190" s="28" t="n"/>
      <c r="D190" s="48" t="n"/>
      <c r="E190" s="32" t="n"/>
      <c r="F190" s="42">
        <f>IF($A190="","",IFERROR(_xlfn.XLOOKUP($A190,'Frais généraux'!$A$2:$A$151,'Frais généraux'!$I$2:$I$151),""))</f>
        <v/>
      </c>
      <c r="G190" s="33">
        <f>IF($A190="","",SUMIFS('Ventilation'!$E$2:$E$501,'Ventilation'!$A$2:$A$501,$A190))</f>
        <v/>
      </c>
      <c r="H190" s="43">
        <f>IF($A190="","",IFERROR($E190/$G190,0))</f>
        <v/>
      </c>
      <c r="I190" s="29">
        <f>IF($A190="","",IF(COUNTIF('Frais généraux'!$A$2:$A$151,$A190)=0,"ID inconnu",IF(OR(NOT(ISNUMBER($E190)),$E190&lt;=0),"Coefficient invalide",IF(OR(AND($B190="Lot",OR($C190="",$D190&lt;&gt;"")),AND($B190="Période",OR($D190="",$C190&lt;&gt;"")),AND($B190&lt;&gt;"Lot",$B190&lt;&gt;"Période")),"Cible incohérente",IF(IF($B190="Lot",COUNTIFS('Ventilation'!$A$2:$A$501,$A190,'Ventilation'!$C$2:$C$501,$C190),COUNTIFS('Ventilation'!$A$2:$A$501,$A190,'Ventilation'!$D$2:$D$501,$D190))&gt;1,"Cible en double","")))))</f>
        <v/>
      </c>
      <c r="J190" s="42">
        <f>IF(OR($A190="",$I190&lt;&gt;""),"",$F190*$H190)</f>
        <v/>
      </c>
    </row>
    <row r="191">
      <c r="A191" s="23" t="n"/>
      <c r="B191" s="31">
        <f>IF($A191="","",IFERROR(_xlfn.XLOOKUP($A191,'Frais généraux'!$A$2:$A$151,'Frais généraux'!$G$2:$G$151),""))</f>
        <v/>
      </c>
      <c r="C191" s="28" t="n"/>
      <c r="D191" s="48" t="n"/>
      <c r="E191" s="32" t="n"/>
      <c r="F191" s="45">
        <f>IF($A191="","",IFERROR(_xlfn.XLOOKUP($A191,'Frais généraux'!$A$2:$A$151,'Frais généraux'!$I$2:$I$151),""))</f>
        <v/>
      </c>
      <c r="G191" s="34">
        <f>IF($A191="","",SUMIFS('Ventilation'!$E$2:$E$501,'Ventilation'!$A$2:$A$501,$A191))</f>
        <v/>
      </c>
      <c r="H191" s="46">
        <f>IF($A191="","",IFERROR($E191/$G191,0))</f>
        <v/>
      </c>
      <c r="I191" s="31">
        <f>IF($A191="","",IF(COUNTIF('Frais généraux'!$A$2:$A$151,$A191)=0,"ID inconnu",IF(OR(NOT(ISNUMBER($E191)),$E191&lt;=0),"Coefficient invalide",IF(OR(AND($B191="Lot",OR($C191="",$D191&lt;&gt;"")),AND($B191="Période",OR($D191="",$C191&lt;&gt;"")),AND($B191&lt;&gt;"Lot",$B191&lt;&gt;"Période")),"Cible incohérente",IF(IF($B191="Lot",COUNTIFS('Ventilation'!$A$2:$A$501,$A191,'Ventilation'!$C$2:$C$501,$C191),COUNTIFS('Ventilation'!$A$2:$A$501,$A191,'Ventilation'!$D$2:$D$501,$D191))&gt;1,"Cible en double","")))))</f>
        <v/>
      </c>
      <c r="J191" s="45">
        <f>IF(OR($A191="",$I191&lt;&gt;""),"",$F191*$H191)</f>
        <v/>
      </c>
    </row>
    <row r="192">
      <c r="A192" s="23" t="n"/>
      <c r="B192" s="29">
        <f>IF($A192="","",IFERROR(_xlfn.XLOOKUP($A192,'Frais généraux'!$A$2:$A$151,'Frais généraux'!$G$2:$G$151),""))</f>
        <v/>
      </c>
      <c r="C192" s="28" t="n"/>
      <c r="D192" s="48" t="n"/>
      <c r="E192" s="32" t="n"/>
      <c r="F192" s="42">
        <f>IF($A192="","",IFERROR(_xlfn.XLOOKUP($A192,'Frais généraux'!$A$2:$A$151,'Frais généraux'!$I$2:$I$151),""))</f>
        <v/>
      </c>
      <c r="G192" s="33">
        <f>IF($A192="","",SUMIFS('Ventilation'!$E$2:$E$501,'Ventilation'!$A$2:$A$501,$A192))</f>
        <v/>
      </c>
      <c r="H192" s="43">
        <f>IF($A192="","",IFERROR($E192/$G192,0))</f>
        <v/>
      </c>
      <c r="I192" s="29">
        <f>IF($A192="","",IF(COUNTIF('Frais généraux'!$A$2:$A$151,$A192)=0,"ID inconnu",IF(OR(NOT(ISNUMBER($E192)),$E192&lt;=0),"Coefficient invalide",IF(OR(AND($B192="Lot",OR($C192="",$D192&lt;&gt;"")),AND($B192="Période",OR($D192="",$C192&lt;&gt;"")),AND($B192&lt;&gt;"Lot",$B192&lt;&gt;"Période")),"Cible incohérente",IF(IF($B192="Lot",COUNTIFS('Ventilation'!$A$2:$A$501,$A192,'Ventilation'!$C$2:$C$501,$C192),COUNTIFS('Ventilation'!$A$2:$A$501,$A192,'Ventilation'!$D$2:$D$501,$D192))&gt;1,"Cible en double","")))))</f>
        <v/>
      </c>
      <c r="J192" s="42">
        <f>IF(OR($A192="",$I192&lt;&gt;""),"",$F192*$H192)</f>
        <v/>
      </c>
    </row>
    <row r="193">
      <c r="A193" s="23" t="n"/>
      <c r="B193" s="31">
        <f>IF($A193="","",IFERROR(_xlfn.XLOOKUP($A193,'Frais généraux'!$A$2:$A$151,'Frais généraux'!$G$2:$G$151),""))</f>
        <v/>
      </c>
      <c r="C193" s="28" t="n"/>
      <c r="D193" s="48" t="n"/>
      <c r="E193" s="32" t="n"/>
      <c r="F193" s="45">
        <f>IF($A193="","",IFERROR(_xlfn.XLOOKUP($A193,'Frais généraux'!$A$2:$A$151,'Frais généraux'!$I$2:$I$151),""))</f>
        <v/>
      </c>
      <c r="G193" s="34">
        <f>IF($A193="","",SUMIFS('Ventilation'!$E$2:$E$501,'Ventilation'!$A$2:$A$501,$A193))</f>
        <v/>
      </c>
      <c r="H193" s="46">
        <f>IF($A193="","",IFERROR($E193/$G193,0))</f>
        <v/>
      </c>
      <c r="I193" s="31">
        <f>IF($A193="","",IF(COUNTIF('Frais généraux'!$A$2:$A$151,$A193)=0,"ID inconnu",IF(OR(NOT(ISNUMBER($E193)),$E193&lt;=0),"Coefficient invalide",IF(OR(AND($B193="Lot",OR($C193="",$D193&lt;&gt;"")),AND($B193="Période",OR($D193="",$C193&lt;&gt;"")),AND($B193&lt;&gt;"Lot",$B193&lt;&gt;"Période")),"Cible incohérente",IF(IF($B193="Lot",COUNTIFS('Ventilation'!$A$2:$A$501,$A193,'Ventilation'!$C$2:$C$501,$C193),COUNTIFS('Ventilation'!$A$2:$A$501,$A193,'Ventilation'!$D$2:$D$501,$D193))&gt;1,"Cible en double","")))))</f>
        <v/>
      </c>
      <c r="J193" s="45">
        <f>IF(OR($A193="",$I193&lt;&gt;""),"",$F193*$H193)</f>
        <v/>
      </c>
    </row>
    <row r="194">
      <c r="A194" s="23" t="n"/>
      <c r="B194" s="29">
        <f>IF($A194="","",IFERROR(_xlfn.XLOOKUP($A194,'Frais généraux'!$A$2:$A$151,'Frais généraux'!$G$2:$G$151),""))</f>
        <v/>
      </c>
      <c r="C194" s="28" t="n"/>
      <c r="D194" s="48" t="n"/>
      <c r="E194" s="32" t="n"/>
      <c r="F194" s="42">
        <f>IF($A194="","",IFERROR(_xlfn.XLOOKUP($A194,'Frais généraux'!$A$2:$A$151,'Frais généraux'!$I$2:$I$151),""))</f>
        <v/>
      </c>
      <c r="G194" s="33">
        <f>IF($A194="","",SUMIFS('Ventilation'!$E$2:$E$501,'Ventilation'!$A$2:$A$501,$A194))</f>
        <v/>
      </c>
      <c r="H194" s="43">
        <f>IF($A194="","",IFERROR($E194/$G194,0))</f>
        <v/>
      </c>
      <c r="I194" s="29">
        <f>IF($A194="","",IF(COUNTIF('Frais généraux'!$A$2:$A$151,$A194)=0,"ID inconnu",IF(OR(NOT(ISNUMBER($E194)),$E194&lt;=0),"Coefficient invalide",IF(OR(AND($B194="Lot",OR($C194="",$D194&lt;&gt;"")),AND($B194="Période",OR($D194="",$C194&lt;&gt;"")),AND($B194&lt;&gt;"Lot",$B194&lt;&gt;"Période")),"Cible incohérente",IF(IF($B194="Lot",COUNTIFS('Ventilation'!$A$2:$A$501,$A194,'Ventilation'!$C$2:$C$501,$C194),COUNTIFS('Ventilation'!$A$2:$A$501,$A194,'Ventilation'!$D$2:$D$501,$D194))&gt;1,"Cible en double","")))))</f>
        <v/>
      </c>
      <c r="J194" s="42">
        <f>IF(OR($A194="",$I194&lt;&gt;""),"",$F194*$H194)</f>
        <v/>
      </c>
    </row>
    <row r="195">
      <c r="A195" s="23" t="n"/>
      <c r="B195" s="31">
        <f>IF($A195="","",IFERROR(_xlfn.XLOOKUP($A195,'Frais généraux'!$A$2:$A$151,'Frais généraux'!$G$2:$G$151),""))</f>
        <v/>
      </c>
      <c r="C195" s="28" t="n"/>
      <c r="D195" s="48" t="n"/>
      <c r="E195" s="32" t="n"/>
      <c r="F195" s="45">
        <f>IF($A195="","",IFERROR(_xlfn.XLOOKUP($A195,'Frais généraux'!$A$2:$A$151,'Frais généraux'!$I$2:$I$151),""))</f>
        <v/>
      </c>
      <c r="G195" s="34">
        <f>IF($A195="","",SUMIFS('Ventilation'!$E$2:$E$501,'Ventilation'!$A$2:$A$501,$A195))</f>
        <v/>
      </c>
      <c r="H195" s="46">
        <f>IF($A195="","",IFERROR($E195/$G195,0))</f>
        <v/>
      </c>
      <c r="I195" s="31">
        <f>IF($A195="","",IF(COUNTIF('Frais généraux'!$A$2:$A$151,$A195)=0,"ID inconnu",IF(OR(NOT(ISNUMBER($E195)),$E195&lt;=0),"Coefficient invalide",IF(OR(AND($B195="Lot",OR($C195="",$D195&lt;&gt;"")),AND($B195="Période",OR($D195="",$C195&lt;&gt;"")),AND($B195&lt;&gt;"Lot",$B195&lt;&gt;"Période")),"Cible incohérente",IF(IF($B195="Lot",COUNTIFS('Ventilation'!$A$2:$A$501,$A195,'Ventilation'!$C$2:$C$501,$C195),COUNTIFS('Ventilation'!$A$2:$A$501,$A195,'Ventilation'!$D$2:$D$501,$D195))&gt;1,"Cible en double","")))))</f>
        <v/>
      </c>
      <c r="J195" s="45">
        <f>IF(OR($A195="",$I195&lt;&gt;""),"",$F195*$H195)</f>
        <v/>
      </c>
    </row>
    <row r="196">
      <c r="A196" s="23" t="n"/>
      <c r="B196" s="29">
        <f>IF($A196="","",IFERROR(_xlfn.XLOOKUP($A196,'Frais généraux'!$A$2:$A$151,'Frais généraux'!$G$2:$G$151),""))</f>
        <v/>
      </c>
      <c r="C196" s="28" t="n"/>
      <c r="D196" s="48" t="n"/>
      <c r="E196" s="32" t="n"/>
      <c r="F196" s="42">
        <f>IF($A196="","",IFERROR(_xlfn.XLOOKUP($A196,'Frais généraux'!$A$2:$A$151,'Frais généraux'!$I$2:$I$151),""))</f>
        <v/>
      </c>
      <c r="G196" s="33">
        <f>IF($A196="","",SUMIFS('Ventilation'!$E$2:$E$501,'Ventilation'!$A$2:$A$501,$A196))</f>
        <v/>
      </c>
      <c r="H196" s="43">
        <f>IF($A196="","",IFERROR($E196/$G196,0))</f>
        <v/>
      </c>
      <c r="I196" s="29">
        <f>IF($A196="","",IF(COUNTIF('Frais généraux'!$A$2:$A$151,$A196)=0,"ID inconnu",IF(OR(NOT(ISNUMBER($E196)),$E196&lt;=0),"Coefficient invalide",IF(OR(AND($B196="Lot",OR($C196="",$D196&lt;&gt;"")),AND($B196="Période",OR($D196="",$C196&lt;&gt;"")),AND($B196&lt;&gt;"Lot",$B196&lt;&gt;"Période")),"Cible incohérente",IF(IF($B196="Lot",COUNTIFS('Ventilation'!$A$2:$A$501,$A196,'Ventilation'!$C$2:$C$501,$C196),COUNTIFS('Ventilation'!$A$2:$A$501,$A196,'Ventilation'!$D$2:$D$501,$D196))&gt;1,"Cible en double","")))))</f>
        <v/>
      </c>
      <c r="J196" s="42">
        <f>IF(OR($A196="",$I196&lt;&gt;""),"",$F196*$H196)</f>
        <v/>
      </c>
    </row>
    <row r="197">
      <c r="A197" s="23" t="n"/>
      <c r="B197" s="31">
        <f>IF($A197="","",IFERROR(_xlfn.XLOOKUP($A197,'Frais généraux'!$A$2:$A$151,'Frais généraux'!$G$2:$G$151),""))</f>
        <v/>
      </c>
      <c r="C197" s="28" t="n"/>
      <c r="D197" s="48" t="n"/>
      <c r="E197" s="32" t="n"/>
      <c r="F197" s="45">
        <f>IF($A197="","",IFERROR(_xlfn.XLOOKUP($A197,'Frais généraux'!$A$2:$A$151,'Frais généraux'!$I$2:$I$151),""))</f>
        <v/>
      </c>
      <c r="G197" s="34">
        <f>IF($A197="","",SUMIFS('Ventilation'!$E$2:$E$501,'Ventilation'!$A$2:$A$501,$A197))</f>
        <v/>
      </c>
      <c r="H197" s="46">
        <f>IF($A197="","",IFERROR($E197/$G197,0))</f>
        <v/>
      </c>
      <c r="I197" s="31">
        <f>IF($A197="","",IF(COUNTIF('Frais généraux'!$A$2:$A$151,$A197)=0,"ID inconnu",IF(OR(NOT(ISNUMBER($E197)),$E197&lt;=0),"Coefficient invalide",IF(OR(AND($B197="Lot",OR($C197="",$D197&lt;&gt;"")),AND($B197="Période",OR($D197="",$C197&lt;&gt;"")),AND($B197&lt;&gt;"Lot",$B197&lt;&gt;"Période")),"Cible incohérente",IF(IF($B197="Lot",COUNTIFS('Ventilation'!$A$2:$A$501,$A197,'Ventilation'!$C$2:$C$501,$C197),COUNTIFS('Ventilation'!$A$2:$A$501,$A197,'Ventilation'!$D$2:$D$501,$D197))&gt;1,"Cible en double","")))))</f>
        <v/>
      </c>
      <c r="J197" s="45">
        <f>IF(OR($A197="",$I197&lt;&gt;""),"",$F197*$H197)</f>
        <v/>
      </c>
    </row>
    <row r="198">
      <c r="A198" s="23" t="n"/>
      <c r="B198" s="29">
        <f>IF($A198="","",IFERROR(_xlfn.XLOOKUP($A198,'Frais généraux'!$A$2:$A$151,'Frais généraux'!$G$2:$G$151),""))</f>
        <v/>
      </c>
      <c r="C198" s="28" t="n"/>
      <c r="D198" s="48" t="n"/>
      <c r="E198" s="32" t="n"/>
      <c r="F198" s="42">
        <f>IF($A198="","",IFERROR(_xlfn.XLOOKUP($A198,'Frais généraux'!$A$2:$A$151,'Frais généraux'!$I$2:$I$151),""))</f>
        <v/>
      </c>
      <c r="G198" s="33">
        <f>IF($A198="","",SUMIFS('Ventilation'!$E$2:$E$501,'Ventilation'!$A$2:$A$501,$A198))</f>
        <v/>
      </c>
      <c r="H198" s="43">
        <f>IF($A198="","",IFERROR($E198/$G198,0))</f>
        <v/>
      </c>
      <c r="I198" s="29">
        <f>IF($A198="","",IF(COUNTIF('Frais généraux'!$A$2:$A$151,$A198)=0,"ID inconnu",IF(OR(NOT(ISNUMBER($E198)),$E198&lt;=0),"Coefficient invalide",IF(OR(AND($B198="Lot",OR($C198="",$D198&lt;&gt;"")),AND($B198="Période",OR($D198="",$C198&lt;&gt;"")),AND($B198&lt;&gt;"Lot",$B198&lt;&gt;"Période")),"Cible incohérente",IF(IF($B198="Lot",COUNTIFS('Ventilation'!$A$2:$A$501,$A198,'Ventilation'!$C$2:$C$501,$C198),COUNTIFS('Ventilation'!$A$2:$A$501,$A198,'Ventilation'!$D$2:$D$501,$D198))&gt;1,"Cible en double","")))))</f>
        <v/>
      </c>
      <c r="J198" s="42">
        <f>IF(OR($A198="",$I198&lt;&gt;""),"",$F198*$H198)</f>
        <v/>
      </c>
    </row>
    <row r="199">
      <c r="A199" s="23" t="n"/>
      <c r="B199" s="31">
        <f>IF($A199="","",IFERROR(_xlfn.XLOOKUP($A199,'Frais généraux'!$A$2:$A$151,'Frais généraux'!$G$2:$G$151),""))</f>
        <v/>
      </c>
      <c r="C199" s="28" t="n"/>
      <c r="D199" s="48" t="n"/>
      <c r="E199" s="32" t="n"/>
      <c r="F199" s="45">
        <f>IF($A199="","",IFERROR(_xlfn.XLOOKUP($A199,'Frais généraux'!$A$2:$A$151,'Frais généraux'!$I$2:$I$151),""))</f>
        <v/>
      </c>
      <c r="G199" s="34">
        <f>IF($A199="","",SUMIFS('Ventilation'!$E$2:$E$501,'Ventilation'!$A$2:$A$501,$A199))</f>
        <v/>
      </c>
      <c r="H199" s="46">
        <f>IF($A199="","",IFERROR($E199/$G199,0))</f>
        <v/>
      </c>
      <c r="I199" s="31">
        <f>IF($A199="","",IF(COUNTIF('Frais généraux'!$A$2:$A$151,$A199)=0,"ID inconnu",IF(OR(NOT(ISNUMBER($E199)),$E199&lt;=0),"Coefficient invalide",IF(OR(AND($B199="Lot",OR($C199="",$D199&lt;&gt;"")),AND($B199="Période",OR($D199="",$C199&lt;&gt;"")),AND($B199&lt;&gt;"Lot",$B199&lt;&gt;"Période")),"Cible incohérente",IF(IF($B199="Lot",COUNTIFS('Ventilation'!$A$2:$A$501,$A199,'Ventilation'!$C$2:$C$501,$C199),COUNTIFS('Ventilation'!$A$2:$A$501,$A199,'Ventilation'!$D$2:$D$501,$D199))&gt;1,"Cible en double","")))))</f>
        <v/>
      </c>
      <c r="J199" s="45">
        <f>IF(OR($A199="",$I199&lt;&gt;""),"",$F199*$H199)</f>
        <v/>
      </c>
    </row>
    <row r="200">
      <c r="A200" s="23" t="n"/>
      <c r="B200" s="29">
        <f>IF($A200="","",IFERROR(_xlfn.XLOOKUP($A200,'Frais généraux'!$A$2:$A$151,'Frais généraux'!$G$2:$G$151),""))</f>
        <v/>
      </c>
      <c r="C200" s="28" t="n"/>
      <c r="D200" s="48" t="n"/>
      <c r="E200" s="32" t="n"/>
      <c r="F200" s="42">
        <f>IF($A200="","",IFERROR(_xlfn.XLOOKUP($A200,'Frais généraux'!$A$2:$A$151,'Frais généraux'!$I$2:$I$151),""))</f>
        <v/>
      </c>
      <c r="G200" s="33">
        <f>IF($A200="","",SUMIFS('Ventilation'!$E$2:$E$501,'Ventilation'!$A$2:$A$501,$A200))</f>
        <v/>
      </c>
      <c r="H200" s="43">
        <f>IF($A200="","",IFERROR($E200/$G200,0))</f>
        <v/>
      </c>
      <c r="I200" s="29">
        <f>IF($A200="","",IF(COUNTIF('Frais généraux'!$A$2:$A$151,$A200)=0,"ID inconnu",IF(OR(NOT(ISNUMBER($E200)),$E200&lt;=0),"Coefficient invalide",IF(OR(AND($B200="Lot",OR($C200="",$D200&lt;&gt;"")),AND($B200="Période",OR($D200="",$C200&lt;&gt;"")),AND($B200&lt;&gt;"Lot",$B200&lt;&gt;"Période")),"Cible incohérente",IF(IF($B200="Lot",COUNTIFS('Ventilation'!$A$2:$A$501,$A200,'Ventilation'!$C$2:$C$501,$C200),COUNTIFS('Ventilation'!$A$2:$A$501,$A200,'Ventilation'!$D$2:$D$501,$D200))&gt;1,"Cible en double","")))))</f>
        <v/>
      </c>
      <c r="J200" s="42">
        <f>IF(OR($A200="",$I200&lt;&gt;""),"",$F200*$H200)</f>
        <v/>
      </c>
    </row>
    <row r="201">
      <c r="A201" s="23" t="n"/>
      <c r="B201" s="31">
        <f>IF($A201="","",IFERROR(_xlfn.XLOOKUP($A201,'Frais généraux'!$A$2:$A$151,'Frais généraux'!$G$2:$G$151),""))</f>
        <v/>
      </c>
      <c r="C201" s="28" t="n"/>
      <c r="D201" s="48" t="n"/>
      <c r="E201" s="32" t="n"/>
      <c r="F201" s="45">
        <f>IF($A201="","",IFERROR(_xlfn.XLOOKUP($A201,'Frais généraux'!$A$2:$A$151,'Frais généraux'!$I$2:$I$151),""))</f>
        <v/>
      </c>
      <c r="G201" s="34">
        <f>IF($A201="","",SUMIFS('Ventilation'!$E$2:$E$501,'Ventilation'!$A$2:$A$501,$A201))</f>
        <v/>
      </c>
      <c r="H201" s="46">
        <f>IF($A201="","",IFERROR($E201/$G201,0))</f>
        <v/>
      </c>
      <c r="I201" s="31">
        <f>IF($A201="","",IF(COUNTIF('Frais généraux'!$A$2:$A$151,$A201)=0,"ID inconnu",IF(OR(NOT(ISNUMBER($E201)),$E201&lt;=0),"Coefficient invalide",IF(OR(AND($B201="Lot",OR($C201="",$D201&lt;&gt;"")),AND($B201="Période",OR($D201="",$C201&lt;&gt;"")),AND($B201&lt;&gt;"Lot",$B201&lt;&gt;"Période")),"Cible incohérente",IF(IF($B201="Lot",COUNTIFS('Ventilation'!$A$2:$A$501,$A201,'Ventilation'!$C$2:$C$501,$C201),COUNTIFS('Ventilation'!$A$2:$A$501,$A201,'Ventilation'!$D$2:$D$501,$D201))&gt;1,"Cible en double","")))))</f>
        <v/>
      </c>
      <c r="J201" s="45">
        <f>IF(OR($A201="",$I201&lt;&gt;""),"",$F201*$H201)</f>
        <v/>
      </c>
    </row>
    <row r="202">
      <c r="A202" s="23" t="n"/>
      <c r="B202" s="29">
        <f>IF($A202="","",IFERROR(_xlfn.XLOOKUP($A202,'Frais généraux'!$A$2:$A$151,'Frais généraux'!$G$2:$G$151),""))</f>
        <v/>
      </c>
      <c r="C202" s="28" t="n"/>
      <c r="D202" s="48" t="n"/>
      <c r="E202" s="32" t="n"/>
      <c r="F202" s="42">
        <f>IF($A202="","",IFERROR(_xlfn.XLOOKUP($A202,'Frais généraux'!$A$2:$A$151,'Frais généraux'!$I$2:$I$151),""))</f>
        <v/>
      </c>
      <c r="G202" s="33">
        <f>IF($A202="","",SUMIFS('Ventilation'!$E$2:$E$501,'Ventilation'!$A$2:$A$501,$A202))</f>
        <v/>
      </c>
      <c r="H202" s="43">
        <f>IF($A202="","",IFERROR($E202/$G202,0))</f>
        <v/>
      </c>
      <c r="I202" s="29">
        <f>IF($A202="","",IF(COUNTIF('Frais généraux'!$A$2:$A$151,$A202)=0,"ID inconnu",IF(OR(NOT(ISNUMBER($E202)),$E202&lt;=0),"Coefficient invalide",IF(OR(AND($B202="Lot",OR($C202="",$D202&lt;&gt;"")),AND($B202="Période",OR($D202="",$C202&lt;&gt;"")),AND($B202&lt;&gt;"Lot",$B202&lt;&gt;"Période")),"Cible incohérente",IF(IF($B202="Lot",COUNTIFS('Ventilation'!$A$2:$A$501,$A202,'Ventilation'!$C$2:$C$501,$C202),COUNTIFS('Ventilation'!$A$2:$A$501,$A202,'Ventilation'!$D$2:$D$501,$D202))&gt;1,"Cible en double","")))))</f>
        <v/>
      </c>
      <c r="J202" s="42">
        <f>IF(OR($A202="",$I202&lt;&gt;""),"",$F202*$H202)</f>
        <v/>
      </c>
    </row>
    <row r="203">
      <c r="A203" s="23" t="n"/>
      <c r="B203" s="31">
        <f>IF($A203="","",IFERROR(_xlfn.XLOOKUP($A203,'Frais généraux'!$A$2:$A$151,'Frais généraux'!$G$2:$G$151),""))</f>
        <v/>
      </c>
      <c r="C203" s="28" t="n"/>
      <c r="D203" s="48" t="n"/>
      <c r="E203" s="32" t="n"/>
      <c r="F203" s="45">
        <f>IF($A203="","",IFERROR(_xlfn.XLOOKUP($A203,'Frais généraux'!$A$2:$A$151,'Frais généraux'!$I$2:$I$151),""))</f>
        <v/>
      </c>
      <c r="G203" s="34">
        <f>IF($A203="","",SUMIFS('Ventilation'!$E$2:$E$501,'Ventilation'!$A$2:$A$501,$A203))</f>
        <v/>
      </c>
      <c r="H203" s="46">
        <f>IF($A203="","",IFERROR($E203/$G203,0))</f>
        <v/>
      </c>
      <c r="I203" s="31">
        <f>IF($A203="","",IF(COUNTIF('Frais généraux'!$A$2:$A$151,$A203)=0,"ID inconnu",IF(OR(NOT(ISNUMBER($E203)),$E203&lt;=0),"Coefficient invalide",IF(OR(AND($B203="Lot",OR($C203="",$D203&lt;&gt;"")),AND($B203="Période",OR($D203="",$C203&lt;&gt;"")),AND($B203&lt;&gt;"Lot",$B203&lt;&gt;"Période")),"Cible incohérente",IF(IF($B203="Lot",COUNTIFS('Ventilation'!$A$2:$A$501,$A203,'Ventilation'!$C$2:$C$501,$C203),COUNTIFS('Ventilation'!$A$2:$A$501,$A203,'Ventilation'!$D$2:$D$501,$D203))&gt;1,"Cible en double","")))))</f>
        <v/>
      </c>
      <c r="J203" s="45">
        <f>IF(OR($A203="",$I203&lt;&gt;""),"",$F203*$H203)</f>
        <v/>
      </c>
    </row>
    <row r="204">
      <c r="A204" s="23" t="n"/>
      <c r="B204" s="29">
        <f>IF($A204="","",IFERROR(_xlfn.XLOOKUP($A204,'Frais généraux'!$A$2:$A$151,'Frais généraux'!$G$2:$G$151),""))</f>
        <v/>
      </c>
      <c r="C204" s="28" t="n"/>
      <c r="D204" s="48" t="n"/>
      <c r="E204" s="32" t="n"/>
      <c r="F204" s="42">
        <f>IF($A204="","",IFERROR(_xlfn.XLOOKUP($A204,'Frais généraux'!$A$2:$A$151,'Frais généraux'!$I$2:$I$151),""))</f>
        <v/>
      </c>
      <c r="G204" s="33">
        <f>IF($A204="","",SUMIFS('Ventilation'!$E$2:$E$501,'Ventilation'!$A$2:$A$501,$A204))</f>
        <v/>
      </c>
      <c r="H204" s="43">
        <f>IF($A204="","",IFERROR($E204/$G204,0))</f>
        <v/>
      </c>
      <c r="I204" s="29">
        <f>IF($A204="","",IF(COUNTIF('Frais généraux'!$A$2:$A$151,$A204)=0,"ID inconnu",IF(OR(NOT(ISNUMBER($E204)),$E204&lt;=0),"Coefficient invalide",IF(OR(AND($B204="Lot",OR($C204="",$D204&lt;&gt;"")),AND($B204="Période",OR($D204="",$C204&lt;&gt;"")),AND($B204&lt;&gt;"Lot",$B204&lt;&gt;"Période")),"Cible incohérente",IF(IF($B204="Lot",COUNTIFS('Ventilation'!$A$2:$A$501,$A204,'Ventilation'!$C$2:$C$501,$C204),COUNTIFS('Ventilation'!$A$2:$A$501,$A204,'Ventilation'!$D$2:$D$501,$D204))&gt;1,"Cible en double","")))))</f>
        <v/>
      </c>
      <c r="J204" s="42">
        <f>IF(OR($A204="",$I204&lt;&gt;""),"",$F204*$H204)</f>
        <v/>
      </c>
    </row>
    <row r="205">
      <c r="A205" s="23" t="n"/>
      <c r="B205" s="31">
        <f>IF($A205="","",IFERROR(_xlfn.XLOOKUP($A205,'Frais généraux'!$A$2:$A$151,'Frais généraux'!$G$2:$G$151),""))</f>
        <v/>
      </c>
      <c r="C205" s="28" t="n"/>
      <c r="D205" s="48" t="n"/>
      <c r="E205" s="32" t="n"/>
      <c r="F205" s="45">
        <f>IF($A205="","",IFERROR(_xlfn.XLOOKUP($A205,'Frais généraux'!$A$2:$A$151,'Frais généraux'!$I$2:$I$151),""))</f>
        <v/>
      </c>
      <c r="G205" s="34">
        <f>IF($A205="","",SUMIFS('Ventilation'!$E$2:$E$501,'Ventilation'!$A$2:$A$501,$A205))</f>
        <v/>
      </c>
      <c r="H205" s="46">
        <f>IF($A205="","",IFERROR($E205/$G205,0))</f>
        <v/>
      </c>
      <c r="I205" s="31">
        <f>IF($A205="","",IF(COUNTIF('Frais généraux'!$A$2:$A$151,$A205)=0,"ID inconnu",IF(OR(NOT(ISNUMBER($E205)),$E205&lt;=0),"Coefficient invalide",IF(OR(AND($B205="Lot",OR($C205="",$D205&lt;&gt;"")),AND($B205="Période",OR($D205="",$C205&lt;&gt;"")),AND($B205&lt;&gt;"Lot",$B205&lt;&gt;"Période")),"Cible incohérente",IF(IF($B205="Lot",COUNTIFS('Ventilation'!$A$2:$A$501,$A205,'Ventilation'!$C$2:$C$501,$C205),COUNTIFS('Ventilation'!$A$2:$A$501,$A205,'Ventilation'!$D$2:$D$501,$D205))&gt;1,"Cible en double","")))))</f>
        <v/>
      </c>
      <c r="J205" s="45">
        <f>IF(OR($A205="",$I205&lt;&gt;""),"",$F205*$H205)</f>
        <v/>
      </c>
    </row>
    <row r="206">
      <c r="A206" s="23" t="n"/>
      <c r="B206" s="29">
        <f>IF($A206="","",IFERROR(_xlfn.XLOOKUP($A206,'Frais généraux'!$A$2:$A$151,'Frais généraux'!$G$2:$G$151),""))</f>
        <v/>
      </c>
      <c r="C206" s="28" t="n"/>
      <c r="D206" s="48" t="n"/>
      <c r="E206" s="32" t="n"/>
      <c r="F206" s="42">
        <f>IF($A206="","",IFERROR(_xlfn.XLOOKUP($A206,'Frais généraux'!$A$2:$A$151,'Frais généraux'!$I$2:$I$151),""))</f>
        <v/>
      </c>
      <c r="G206" s="33">
        <f>IF($A206="","",SUMIFS('Ventilation'!$E$2:$E$501,'Ventilation'!$A$2:$A$501,$A206))</f>
        <v/>
      </c>
      <c r="H206" s="43">
        <f>IF($A206="","",IFERROR($E206/$G206,0))</f>
        <v/>
      </c>
      <c r="I206" s="29">
        <f>IF($A206="","",IF(COUNTIF('Frais généraux'!$A$2:$A$151,$A206)=0,"ID inconnu",IF(OR(NOT(ISNUMBER($E206)),$E206&lt;=0),"Coefficient invalide",IF(OR(AND($B206="Lot",OR($C206="",$D206&lt;&gt;"")),AND($B206="Période",OR($D206="",$C206&lt;&gt;"")),AND($B206&lt;&gt;"Lot",$B206&lt;&gt;"Période")),"Cible incohérente",IF(IF($B206="Lot",COUNTIFS('Ventilation'!$A$2:$A$501,$A206,'Ventilation'!$C$2:$C$501,$C206),COUNTIFS('Ventilation'!$A$2:$A$501,$A206,'Ventilation'!$D$2:$D$501,$D206))&gt;1,"Cible en double","")))))</f>
        <v/>
      </c>
      <c r="J206" s="42">
        <f>IF(OR($A206="",$I206&lt;&gt;""),"",$F206*$H206)</f>
        <v/>
      </c>
    </row>
    <row r="207">
      <c r="A207" s="23" t="n"/>
      <c r="B207" s="31">
        <f>IF($A207="","",IFERROR(_xlfn.XLOOKUP($A207,'Frais généraux'!$A$2:$A$151,'Frais généraux'!$G$2:$G$151),""))</f>
        <v/>
      </c>
      <c r="C207" s="28" t="n"/>
      <c r="D207" s="48" t="n"/>
      <c r="E207" s="32" t="n"/>
      <c r="F207" s="45">
        <f>IF($A207="","",IFERROR(_xlfn.XLOOKUP($A207,'Frais généraux'!$A$2:$A$151,'Frais généraux'!$I$2:$I$151),""))</f>
        <v/>
      </c>
      <c r="G207" s="34">
        <f>IF($A207="","",SUMIFS('Ventilation'!$E$2:$E$501,'Ventilation'!$A$2:$A$501,$A207))</f>
        <v/>
      </c>
      <c r="H207" s="46">
        <f>IF($A207="","",IFERROR($E207/$G207,0))</f>
        <v/>
      </c>
      <c r="I207" s="31">
        <f>IF($A207="","",IF(COUNTIF('Frais généraux'!$A$2:$A$151,$A207)=0,"ID inconnu",IF(OR(NOT(ISNUMBER($E207)),$E207&lt;=0),"Coefficient invalide",IF(OR(AND($B207="Lot",OR($C207="",$D207&lt;&gt;"")),AND($B207="Période",OR($D207="",$C207&lt;&gt;"")),AND($B207&lt;&gt;"Lot",$B207&lt;&gt;"Période")),"Cible incohérente",IF(IF($B207="Lot",COUNTIFS('Ventilation'!$A$2:$A$501,$A207,'Ventilation'!$C$2:$C$501,$C207),COUNTIFS('Ventilation'!$A$2:$A$501,$A207,'Ventilation'!$D$2:$D$501,$D207))&gt;1,"Cible en double","")))))</f>
        <v/>
      </c>
      <c r="J207" s="45">
        <f>IF(OR($A207="",$I207&lt;&gt;""),"",$F207*$H207)</f>
        <v/>
      </c>
    </row>
    <row r="208">
      <c r="A208" s="23" t="n"/>
      <c r="B208" s="29">
        <f>IF($A208="","",IFERROR(_xlfn.XLOOKUP($A208,'Frais généraux'!$A$2:$A$151,'Frais généraux'!$G$2:$G$151),""))</f>
        <v/>
      </c>
      <c r="C208" s="28" t="n"/>
      <c r="D208" s="48" t="n"/>
      <c r="E208" s="32" t="n"/>
      <c r="F208" s="42">
        <f>IF($A208="","",IFERROR(_xlfn.XLOOKUP($A208,'Frais généraux'!$A$2:$A$151,'Frais généraux'!$I$2:$I$151),""))</f>
        <v/>
      </c>
      <c r="G208" s="33">
        <f>IF($A208="","",SUMIFS('Ventilation'!$E$2:$E$501,'Ventilation'!$A$2:$A$501,$A208))</f>
        <v/>
      </c>
      <c r="H208" s="43">
        <f>IF($A208="","",IFERROR($E208/$G208,0))</f>
        <v/>
      </c>
      <c r="I208" s="29">
        <f>IF($A208="","",IF(COUNTIF('Frais généraux'!$A$2:$A$151,$A208)=0,"ID inconnu",IF(OR(NOT(ISNUMBER($E208)),$E208&lt;=0),"Coefficient invalide",IF(OR(AND($B208="Lot",OR($C208="",$D208&lt;&gt;"")),AND($B208="Période",OR($D208="",$C208&lt;&gt;"")),AND($B208&lt;&gt;"Lot",$B208&lt;&gt;"Période")),"Cible incohérente",IF(IF($B208="Lot",COUNTIFS('Ventilation'!$A$2:$A$501,$A208,'Ventilation'!$C$2:$C$501,$C208),COUNTIFS('Ventilation'!$A$2:$A$501,$A208,'Ventilation'!$D$2:$D$501,$D208))&gt;1,"Cible en double","")))))</f>
        <v/>
      </c>
      <c r="J208" s="42">
        <f>IF(OR($A208="",$I208&lt;&gt;""),"",$F208*$H208)</f>
        <v/>
      </c>
    </row>
    <row r="209">
      <c r="A209" s="23" t="n"/>
      <c r="B209" s="31">
        <f>IF($A209="","",IFERROR(_xlfn.XLOOKUP($A209,'Frais généraux'!$A$2:$A$151,'Frais généraux'!$G$2:$G$151),""))</f>
        <v/>
      </c>
      <c r="C209" s="28" t="n"/>
      <c r="D209" s="48" t="n"/>
      <c r="E209" s="32" t="n"/>
      <c r="F209" s="45">
        <f>IF($A209="","",IFERROR(_xlfn.XLOOKUP($A209,'Frais généraux'!$A$2:$A$151,'Frais généraux'!$I$2:$I$151),""))</f>
        <v/>
      </c>
      <c r="G209" s="34">
        <f>IF($A209="","",SUMIFS('Ventilation'!$E$2:$E$501,'Ventilation'!$A$2:$A$501,$A209))</f>
        <v/>
      </c>
      <c r="H209" s="46">
        <f>IF($A209="","",IFERROR($E209/$G209,0))</f>
        <v/>
      </c>
      <c r="I209" s="31">
        <f>IF($A209="","",IF(COUNTIF('Frais généraux'!$A$2:$A$151,$A209)=0,"ID inconnu",IF(OR(NOT(ISNUMBER($E209)),$E209&lt;=0),"Coefficient invalide",IF(OR(AND($B209="Lot",OR($C209="",$D209&lt;&gt;"")),AND($B209="Période",OR($D209="",$C209&lt;&gt;"")),AND($B209&lt;&gt;"Lot",$B209&lt;&gt;"Période")),"Cible incohérente",IF(IF($B209="Lot",COUNTIFS('Ventilation'!$A$2:$A$501,$A209,'Ventilation'!$C$2:$C$501,$C209),COUNTIFS('Ventilation'!$A$2:$A$501,$A209,'Ventilation'!$D$2:$D$501,$D209))&gt;1,"Cible en double","")))))</f>
        <v/>
      </c>
      <c r="J209" s="45">
        <f>IF(OR($A209="",$I209&lt;&gt;""),"",$F209*$H209)</f>
        <v/>
      </c>
    </row>
    <row r="210">
      <c r="A210" s="23" t="n"/>
      <c r="B210" s="29">
        <f>IF($A210="","",IFERROR(_xlfn.XLOOKUP($A210,'Frais généraux'!$A$2:$A$151,'Frais généraux'!$G$2:$G$151),""))</f>
        <v/>
      </c>
      <c r="C210" s="28" t="n"/>
      <c r="D210" s="48" t="n"/>
      <c r="E210" s="32" t="n"/>
      <c r="F210" s="42">
        <f>IF($A210="","",IFERROR(_xlfn.XLOOKUP($A210,'Frais généraux'!$A$2:$A$151,'Frais généraux'!$I$2:$I$151),""))</f>
        <v/>
      </c>
      <c r="G210" s="33">
        <f>IF($A210="","",SUMIFS('Ventilation'!$E$2:$E$501,'Ventilation'!$A$2:$A$501,$A210))</f>
        <v/>
      </c>
      <c r="H210" s="43">
        <f>IF($A210="","",IFERROR($E210/$G210,0))</f>
        <v/>
      </c>
      <c r="I210" s="29">
        <f>IF($A210="","",IF(COUNTIF('Frais généraux'!$A$2:$A$151,$A210)=0,"ID inconnu",IF(OR(NOT(ISNUMBER($E210)),$E210&lt;=0),"Coefficient invalide",IF(OR(AND($B210="Lot",OR($C210="",$D210&lt;&gt;"")),AND($B210="Période",OR($D210="",$C210&lt;&gt;"")),AND($B210&lt;&gt;"Lot",$B210&lt;&gt;"Période")),"Cible incohérente",IF(IF($B210="Lot",COUNTIFS('Ventilation'!$A$2:$A$501,$A210,'Ventilation'!$C$2:$C$501,$C210),COUNTIFS('Ventilation'!$A$2:$A$501,$A210,'Ventilation'!$D$2:$D$501,$D210))&gt;1,"Cible en double","")))))</f>
        <v/>
      </c>
      <c r="J210" s="42">
        <f>IF(OR($A210="",$I210&lt;&gt;""),"",$F210*$H210)</f>
        <v/>
      </c>
    </row>
    <row r="211">
      <c r="A211" s="23" t="n"/>
      <c r="B211" s="31">
        <f>IF($A211="","",IFERROR(_xlfn.XLOOKUP($A211,'Frais généraux'!$A$2:$A$151,'Frais généraux'!$G$2:$G$151),""))</f>
        <v/>
      </c>
      <c r="C211" s="28" t="n"/>
      <c r="D211" s="48" t="n"/>
      <c r="E211" s="32" t="n"/>
      <c r="F211" s="45">
        <f>IF($A211="","",IFERROR(_xlfn.XLOOKUP($A211,'Frais généraux'!$A$2:$A$151,'Frais généraux'!$I$2:$I$151),""))</f>
        <v/>
      </c>
      <c r="G211" s="34">
        <f>IF($A211="","",SUMIFS('Ventilation'!$E$2:$E$501,'Ventilation'!$A$2:$A$501,$A211))</f>
        <v/>
      </c>
      <c r="H211" s="46">
        <f>IF($A211="","",IFERROR($E211/$G211,0))</f>
        <v/>
      </c>
      <c r="I211" s="31">
        <f>IF($A211="","",IF(COUNTIF('Frais généraux'!$A$2:$A$151,$A211)=0,"ID inconnu",IF(OR(NOT(ISNUMBER($E211)),$E211&lt;=0),"Coefficient invalide",IF(OR(AND($B211="Lot",OR($C211="",$D211&lt;&gt;"")),AND($B211="Période",OR($D211="",$C211&lt;&gt;"")),AND($B211&lt;&gt;"Lot",$B211&lt;&gt;"Période")),"Cible incohérente",IF(IF($B211="Lot",COUNTIFS('Ventilation'!$A$2:$A$501,$A211,'Ventilation'!$C$2:$C$501,$C211),COUNTIFS('Ventilation'!$A$2:$A$501,$A211,'Ventilation'!$D$2:$D$501,$D211))&gt;1,"Cible en double","")))))</f>
        <v/>
      </c>
      <c r="J211" s="45">
        <f>IF(OR($A211="",$I211&lt;&gt;""),"",$F211*$H211)</f>
        <v/>
      </c>
    </row>
    <row r="212">
      <c r="A212" s="23" t="n"/>
      <c r="B212" s="29">
        <f>IF($A212="","",IFERROR(_xlfn.XLOOKUP($A212,'Frais généraux'!$A$2:$A$151,'Frais généraux'!$G$2:$G$151),""))</f>
        <v/>
      </c>
      <c r="C212" s="28" t="n"/>
      <c r="D212" s="48" t="n"/>
      <c r="E212" s="32" t="n"/>
      <c r="F212" s="42">
        <f>IF($A212="","",IFERROR(_xlfn.XLOOKUP($A212,'Frais généraux'!$A$2:$A$151,'Frais généraux'!$I$2:$I$151),""))</f>
        <v/>
      </c>
      <c r="G212" s="33">
        <f>IF($A212="","",SUMIFS('Ventilation'!$E$2:$E$501,'Ventilation'!$A$2:$A$501,$A212))</f>
        <v/>
      </c>
      <c r="H212" s="43">
        <f>IF($A212="","",IFERROR($E212/$G212,0))</f>
        <v/>
      </c>
      <c r="I212" s="29">
        <f>IF($A212="","",IF(COUNTIF('Frais généraux'!$A$2:$A$151,$A212)=0,"ID inconnu",IF(OR(NOT(ISNUMBER($E212)),$E212&lt;=0),"Coefficient invalide",IF(OR(AND($B212="Lot",OR($C212="",$D212&lt;&gt;"")),AND($B212="Période",OR($D212="",$C212&lt;&gt;"")),AND($B212&lt;&gt;"Lot",$B212&lt;&gt;"Période")),"Cible incohérente",IF(IF($B212="Lot",COUNTIFS('Ventilation'!$A$2:$A$501,$A212,'Ventilation'!$C$2:$C$501,$C212),COUNTIFS('Ventilation'!$A$2:$A$501,$A212,'Ventilation'!$D$2:$D$501,$D212))&gt;1,"Cible en double","")))))</f>
        <v/>
      </c>
      <c r="J212" s="42">
        <f>IF(OR($A212="",$I212&lt;&gt;""),"",$F212*$H212)</f>
        <v/>
      </c>
    </row>
    <row r="213">
      <c r="A213" s="23" t="n"/>
      <c r="B213" s="31">
        <f>IF($A213="","",IFERROR(_xlfn.XLOOKUP($A213,'Frais généraux'!$A$2:$A$151,'Frais généraux'!$G$2:$G$151),""))</f>
        <v/>
      </c>
      <c r="C213" s="28" t="n"/>
      <c r="D213" s="48" t="n"/>
      <c r="E213" s="32" t="n"/>
      <c r="F213" s="45">
        <f>IF($A213="","",IFERROR(_xlfn.XLOOKUP($A213,'Frais généraux'!$A$2:$A$151,'Frais généraux'!$I$2:$I$151),""))</f>
        <v/>
      </c>
      <c r="G213" s="34">
        <f>IF($A213="","",SUMIFS('Ventilation'!$E$2:$E$501,'Ventilation'!$A$2:$A$501,$A213))</f>
        <v/>
      </c>
      <c r="H213" s="46">
        <f>IF($A213="","",IFERROR($E213/$G213,0))</f>
        <v/>
      </c>
      <c r="I213" s="31">
        <f>IF($A213="","",IF(COUNTIF('Frais généraux'!$A$2:$A$151,$A213)=0,"ID inconnu",IF(OR(NOT(ISNUMBER($E213)),$E213&lt;=0),"Coefficient invalide",IF(OR(AND($B213="Lot",OR($C213="",$D213&lt;&gt;"")),AND($B213="Période",OR($D213="",$C213&lt;&gt;"")),AND($B213&lt;&gt;"Lot",$B213&lt;&gt;"Période")),"Cible incohérente",IF(IF($B213="Lot",COUNTIFS('Ventilation'!$A$2:$A$501,$A213,'Ventilation'!$C$2:$C$501,$C213),COUNTIFS('Ventilation'!$A$2:$A$501,$A213,'Ventilation'!$D$2:$D$501,$D213))&gt;1,"Cible en double","")))))</f>
        <v/>
      </c>
      <c r="J213" s="45">
        <f>IF(OR($A213="",$I213&lt;&gt;""),"",$F213*$H213)</f>
        <v/>
      </c>
    </row>
    <row r="214">
      <c r="A214" s="23" t="n"/>
      <c r="B214" s="29">
        <f>IF($A214="","",IFERROR(_xlfn.XLOOKUP($A214,'Frais généraux'!$A$2:$A$151,'Frais généraux'!$G$2:$G$151),""))</f>
        <v/>
      </c>
      <c r="C214" s="28" t="n"/>
      <c r="D214" s="48" t="n"/>
      <c r="E214" s="32" t="n"/>
      <c r="F214" s="42">
        <f>IF($A214="","",IFERROR(_xlfn.XLOOKUP($A214,'Frais généraux'!$A$2:$A$151,'Frais généraux'!$I$2:$I$151),""))</f>
        <v/>
      </c>
      <c r="G214" s="33">
        <f>IF($A214="","",SUMIFS('Ventilation'!$E$2:$E$501,'Ventilation'!$A$2:$A$501,$A214))</f>
        <v/>
      </c>
      <c r="H214" s="43">
        <f>IF($A214="","",IFERROR($E214/$G214,0))</f>
        <v/>
      </c>
      <c r="I214" s="29">
        <f>IF($A214="","",IF(COUNTIF('Frais généraux'!$A$2:$A$151,$A214)=0,"ID inconnu",IF(OR(NOT(ISNUMBER($E214)),$E214&lt;=0),"Coefficient invalide",IF(OR(AND($B214="Lot",OR($C214="",$D214&lt;&gt;"")),AND($B214="Période",OR($D214="",$C214&lt;&gt;"")),AND($B214&lt;&gt;"Lot",$B214&lt;&gt;"Période")),"Cible incohérente",IF(IF($B214="Lot",COUNTIFS('Ventilation'!$A$2:$A$501,$A214,'Ventilation'!$C$2:$C$501,$C214),COUNTIFS('Ventilation'!$A$2:$A$501,$A214,'Ventilation'!$D$2:$D$501,$D214))&gt;1,"Cible en double","")))))</f>
        <v/>
      </c>
      <c r="J214" s="42">
        <f>IF(OR($A214="",$I214&lt;&gt;""),"",$F214*$H214)</f>
        <v/>
      </c>
    </row>
    <row r="215">
      <c r="A215" s="23" t="n"/>
      <c r="B215" s="31">
        <f>IF($A215="","",IFERROR(_xlfn.XLOOKUP($A215,'Frais généraux'!$A$2:$A$151,'Frais généraux'!$G$2:$G$151),""))</f>
        <v/>
      </c>
      <c r="C215" s="28" t="n"/>
      <c r="D215" s="48" t="n"/>
      <c r="E215" s="32" t="n"/>
      <c r="F215" s="45">
        <f>IF($A215="","",IFERROR(_xlfn.XLOOKUP($A215,'Frais généraux'!$A$2:$A$151,'Frais généraux'!$I$2:$I$151),""))</f>
        <v/>
      </c>
      <c r="G215" s="34">
        <f>IF($A215="","",SUMIFS('Ventilation'!$E$2:$E$501,'Ventilation'!$A$2:$A$501,$A215))</f>
        <v/>
      </c>
      <c r="H215" s="46">
        <f>IF($A215="","",IFERROR($E215/$G215,0))</f>
        <v/>
      </c>
      <c r="I215" s="31">
        <f>IF($A215="","",IF(COUNTIF('Frais généraux'!$A$2:$A$151,$A215)=0,"ID inconnu",IF(OR(NOT(ISNUMBER($E215)),$E215&lt;=0),"Coefficient invalide",IF(OR(AND($B215="Lot",OR($C215="",$D215&lt;&gt;"")),AND($B215="Période",OR($D215="",$C215&lt;&gt;"")),AND($B215&lt;&gt;"Lot",$B215&lt;&gt;"Période")),"Cible incohérente",IF(IF($B215="Lot",COUNTIFS('Ventilation'!$A$2:$A$501,$A215,'Ventilation'!$C$2:$C$501,$C215),COUNTIFS('Ventilation'!$A$2:$A$501,$A215,'Ventilation'!$D$2:$D$501,$D215))&gt;1,"Cible en double","")))))</f>
        <v/>
      </c>
      <c r="J215" s="45">
        <f>IF(OR($A215="",$I215&lt;&gt;""),"",$F215*$H215)</f>
        <v/>
      </c>
    </row>
    <row r="216">
      <c r="A216" s="23" t="n"/>
      <c r="B216" s="29">
        <f>IF($A216="","",IFERROR(_xlfn.XLOOKUP($A216,'Frais généraux'!$A$2:$A$151,'Frais généraux'!$G$2:$G$151),""))</f>
        <v/>
      </c>
      <c r="C216" s="28" t="n"/>
      <c r="D216" s="48" t="n"/>
      <c r="E216" s="32" t="n"/>
      <c r="F216" s="42">
        <f>IF($A216="","",IFERROR(_xlfn.XLOOKUP($A216,'Frais généraux'!$A$2:$A$151,'Frais généraux'!$I$2:$I$151),""))</f>
        <v/>
      </c>
      <c r="G216" s="33">
        <f>IF($A216="","",SUMIFS('Ventilation'!$E$2:$E$501,'Ventilation'!$A$2:$A$501,$A216))</f>
        <v/>
      </c>
      <c r="H216" s="43">
        <f>IF($A216="","",IFERROR($E216/$G216,0))</f>
        <v/>
      </c>
      <c r="I216" s="29">
        <f>IF($A216="","",IF(COUNTIF('Frais généraux'!$A$2:$A$151,$A216)=0,"ID inconnu",IF(OR(NOT(ISNUMBER($E216)),$E216&lt;=0),"Coefficient invalide",IF(OR(AND($B216="Lot",OR($C216="",$D216&lt;&gt;"")),AND($B216="Période",OR($D216="",$C216&lt;&gt;"")),AND($B216&lt;&gt;"Lot",$B216&lt;&gt;"Période")),"Cible incohérente",IF(IF($B216="Lot",COUNTIFS('Ventilation'!$A$2:$A$501,$A216,'Ventilation'!$C$2:$C$501,$C216),COUNTIFS('Ventilation'!$A$2:$A$501,$A216,'Ventilation'!$D$2:$D$501,$D216))&gt;1,"Cible en double","")))))</f>
        <v/>
      </c>
      <c r="J216" s="42">
        <f>IF(OR($A216="",$I216&lt;&gt;""),"",$F216*$H216)</f>
        <v/>
      </c>
    </row>
    <row r="217">
      <c r="A217" s="23" t="n"/>
      <c r="B217" s="31">
        <f>IF($A217="","",IFERROR(_xlfn.XLOOKUP($A217,'Frais généraux'!$A$2:$A$151,'Frais généraux'!$G$2:$G$151),""))</f>
        <v/>
      </c>
      <c r="C217" s="28" t="n"/>
      <c r="D217" s="48" t="n"/>
      <c r="E217" s="32" t="n"/>
      <c r="F217" s="45">
        <f>IF($A217="","",IFERROR(_xlfn.XLOOKUP($A217,'Frais généraux'!$A$2:$A$151,'Frais généraux'!$I$2:$I$151),""))</f>
        <v/>
      </c>
      <c r="G217" s="34">
        <f>IF($A217="","",SUMIFS('Ventilation'!$E$2:$E$501,'Ventilation'!$A$2:$A$501,$A217))</f>
        <v/>
      </c>
      <c r="H217" s="46">
        <f>IF($A217="","",IFERROR($E217/$G217,0))</f>
        <v/>
      </c>
      <c r="I217" s="31">
        <f>IF($A217="","",IF(COUNTIF('Frais généraux'!$A$2:$A$151,$A217)=0,"ID inconnu",IF(OR(NOT(ISNUMBER($E217)),$E217&lt;=0),"Coefficient invalide",IF(OR(AND($B217="Lot",OR($C217="",$D217&lt;&gt;"")),AND($B217="Période",OR($D217="",$C217&lt;&gt;"")),AND($B217&lt;&gt;"Lot",$B217&lt;&gt;"Période")),"Cible incohérente",IF(IF($B217="Lot",COUNTIFS('Ventilation'!$A$2:$A$501,$A217,'Ventilation'!$C$2:$C$501,$C217),COUNTIFS('Ventilation'!$A$2:$A$501,$A217,'Ventilation'!$D$2:$D$501,$D217))&gt;1,"Cible en double","")))))</f>
        <v/>
      </c>
      <c r="J217" s="45">
        <f>IF(OR($A217="",$I217&lt;&gt;""),"",$F217*$H217)</f>
        <v/>
      </c>
    </row>
    <row r="218">
      <c r="A218" s="23" t="n"/>
      <c r="B218" s="29">
        <f>IF($A218="","",IFERROR(_xlfn.XLOOKUP($A218,'Frais généraux'!$A$2:$A$151,'Frais généraux'!$G$2:$G$151),""))</f>
        <v/>
      </c>
      <c r="C218" s="28" t="n"/>
      <c r="D218" s="48" t="n"/>
      <c r="E218" s="32" t="n"/>
      <c r="F218" s="42">
        <f>IF($A218="","",IFERROR(_xlfn.XLOOKUP($A218,'Frais généraux'!$A$2:$A$151,'Frais généraux'!$I$2:$I$151),""))</f>
        <v/>
      </c>
      <c r="G218" s="33">
        <f>IF($A218="","",SUMIFS('Ventilation'!$E$2:$E$501,'Ventilation'!$A$2:$A$501,$A218))</f>
        <v/>
      </c>
      <c r="H218" s="43">
        <f>IF($A218="","",IFERROR($E218/$G218,0))</f>
        <v/>
      </c>
      <c r="I218" s="29">
        <f>IF($A218="","",IF(COUNTIF('Frais généraux'!$A$2:$A$151,$A218)=0,"ID inconnu",IF(OR(NOT(ISNUMBER($E218)),$E218&lt;=0),"Coefficient invalide",IF(OR(AND($B218="Lot",OR($C218="",$D218&lt;&gt;"")),AND($B218="Période",OR($D218="",$C218&lt;&gt;"")),AND($B218&lt;&gt;"Lot",$B218&lt;&gt;"Période")),"Cible incohérente",IF(IF($B218="Lot",COUNTIFS('Ventilation'!$A$2:$A$501,$A218,'Ventilation'!$C$2:$C$501,$C218),COUNTIFS('Ventilation'!$A$2:$A$501,$A218,'Ventilation'!$D$2:$D$501,$D218))&gt;1,"Cible en double","")))))</f>
        <v/>
      </c>
      <c r="J218" s="42">
        <f>IF(OR($A218="",$I218&lt;&gt;""),"",$F218*$H218)</f>
        <v/>
      </c>
    </row>
    <row r="219">
      <c r="A219" s="23" t="n"/>
      <c r="B219" s="31">
        <f>IF($A219="","",IFERROR(_xlfn.XLOOKUP($A219,'Frais généraux'!$A$2:$A$151,'Frais généraux'!$G$2:$G$151),""))</f>
        <v/>
      </c>
      <c r="C219" s="28" t="n"/>
      <c r="D219" s="48" t="n"/>
      <c r="E219" s="32" t="n"/>
      <c r="F219" s="45">
        <f>IF($A219="","",IFERROR(_xlfn.XLOOKUP($A219,'Frais généraux'!$A$2:$A$151,'Frais généraux'!$I$2:$I$151),""))</f>
        <v/>
      </c>
      <c r="G219" s="34">
        <f>IF($A219="","",SUMIFS('Ventilation'!$E$2:$E$501,'Ventilation'!$A$2:$A$501,$A219))</f>
        <v/>
      </c>
      <c r="H219" s="46">
        <f>IF($A219="","",IFERROR($E219/$G219,0))</f>
        <v/>
      </c>
      <c r="I219" s="31">
        <f>IF($A219="","",IF(COUNTIF('Frais généraux'!$A$2:$A$151,$A219)=0,"ID inconnu",IF(OR(NOT(ISNUMBER($E219)),$E219&lt;=0),"Coefficient invalide",IF(OR(AND($B219="Lot",OR($C219="",$D219&lt;&gt;"")),AND($B219="Période",OR($D219="",$C219&lt;&gt;"")),AND($B219&lt;&gt;"Lot",$B219&lt;&gt;"Période")),"Cible incohérente",IF(IF($B219="Lot",COUNTIFS('Ventilation'!$A$2:$A$501,$A219,'Ventilation'!$C$2:$C$501,$C219),COUNTIFS('Ventilation'!$A$2:$A$501,$A219,'Ventilation'!$D$2:$D$501,$D219))&gt;1,"Cible en double","")))))</f>
        <v/>
      </c>
      <c r="J219" s="45">
        <f>IF(OR($A219="",$I219&lt;&gt;""),"",$F219*$H219)</f>
        <v/>
      </c>
    </row>
    <row r="220">
      <c r="A220" s="23" t="n"/>
      <c r="B220" s="29">
        <f>IF($A220="","",IFERROR(_xlfn.XLOOKUP($A220,'Frais généraux'!$A$2:$A$151,'Frais généraux'!$G$2:$G$151),""))</f>
        <v/>
      </c>
      <c r="C220" s="28" t="n"/>
      <c r="D220" s="48" t="n"/>
      <c r="E220" s="32" t="n"/>
      <c r="F220" s="42">
        <f>IF($A220="","",IFERROR(_xlfn.XLOOKUP($A220,'Frais généraux'!$A$2:$A$151,'Frais généraux'!$I$2:$I$151),""))</f>
        <v/>
      </c>
      <c r="G220" s="33">
        <f>IF($A220="","",SUMIFS('Ventilation'!$E$2:$E$501,'Ventilation'!$A$2:$A$501,$A220))</f>
        <v/>
      </c>
      <c r="H220" s="43">
        <f>IF($A220="","",IFERROR($E220/$G220,0))</f>
        <v/>
      </c>
      <c r="I220" s="29">
        <f>IF($A220="","",IF(COUNTIF('Frais généraux'!$A$2:$A$151,$A220)=0,"ID inconnu",IF(OR(NOT(ISNUMBER($E220)),$E220&lt;=0),"Coefficient invalide",IF(OR(AND($B220="Lot",OR($C220="",$D220&lt;&gt;"")),AND($B220="Période",OR($D220="",$C220&lt;&gt;"")),AND($B220&lt;&gt;"Lot",$B220&lt;&gt;"Période")),"Cible incohérente",IF(IF($B220="Lot",COUNTIFS('Ventilation'!$A$2:$A$501,$A220,'Ventilation'!$C$2:$C$501,$C220),COUNTIFS('Ventilation'!$A$2:$A$501,$A220,'Ventilation'!$D$2:$D$501,$D220))&gt;1,"Cible en double","")))))</f>
        <v/>
      </c>
      <c r="J220" s="42">
        <f>IF(OR($A220="",$I220&lt;&gt;""),"",$F220*$H220)</f>
        <v/>
      </c>
    </row>
    <row r="221">
      <c r="A221" s="23" t="n"/>
      <c r="B221" s="31">
        <f>IF($A221="","",IFERROR(_xlfn.XLOOKUP($A221,'Frais généraux'!$A$2:$A$151,'Frais généraux'!$G$2:$G$151),""))</f>
        <v/>
      </c>
      <c r="C221" s="28" t="n"/>
      <c r="D221" s="48" t="n"/>
      <c r="E221" s="32" t="n"/>
      <c r="F221" s="45">
        <f>IF($A221="","",IFERROR(_xlfn.XLOOKUP($A221,'Frais généraux'!$A$2:$A$151,'Frais généraux'!$I$2:$I$151),""))</f>
        <v/>
      </c>
      <c r="G221" s="34">
        <f>IF($A221="","",SUMIFS('Ventilation'!$E$2:$E$501,'Ventilation'!$A$2:$A$501,$A221))</f>
        <v/>
      </c>
      <c r="H221" s="46">
        <f>IF($A221="","",IFERROR($E221/$G221,0))</f>
        <v/>
      </c>
      <c r="I221" s="31">
        <f>IF($A221="","",IF(COUNTIF('Frais généraux'!$A$2:$A$151,$A221)=0,"ID inconnu",IF(OR(NOT(ISNUMBER($E221)),$E221&lt;=0),"Coefficient invalide",IF(OR(AND($B221="Lot",OR($C221="",$D221&lt;&gt;"")),AND($B221="Période",OR($D221="",$C221&lt;&gt;"")),AND($B221&lt;&gt;"Lot",$B221&lt;&gt;"Période")),"Cible incohérente",IF(IF($B221="Lot",COUNTIFS('Ventilation'!$A$2:$A$501,$A221,'Ventilation'!$C$2:$C$501,$C221),COUNTIFS('Ventilation'!$A$2:$A$501,$A221,'Ventilation'!$D$2:$D$501,$D221))&gt;1,"Cible en double","")))))</f>
        <v/>
      </c>
      <c r="J221" s="45">
        <f>IF(OR($A221="",$I221&lt;&gt;""),"",$F221*$H221)</f>
        <v/>
      </c>
    </row>
    <row r="222">
      <c r="A222" s="23" t="n"/>
      <c r="B222" s="29">
        <f>IF($A222="","",IFERROR(_xlfn.XLOOKUP($A222,'Frais généraux'!$A$2:$A$151,'Frais généraux'!$G$2:$G$151),""))</f>
        <v/>
      </c>
      <c r="C222" s="28" t="n"/>
      <c r="D222" s="48" t="n"/>
      <c r="E222" s="32" t="n"/>
      <c r="F222" s="42">
        <f>IF($A222="","",IFERROR(_xlfn.XLOOKUP($A222,'Frais généraux'!$A$2:$A$151,'Frais généraux'!$I$2:$I$151),""))</f>
        <v/>
      </c>
      <c r="G222" s="33">
        <f>IF($A222="","",SUMIFS('Ventilation'!$E$2:$E$501,'Ventilation'!$A$2:$A$501,$A222))</f>
        <v/>
      </c>
      <c r="H222" s="43">
        <f>IF($A222="","",IFERROR($E222/$G222,0))</f>
        <v/>
      </c>
      <c r="I222" s="29">
        <f>IF($A222="","",IF(COUNTIF('Frais généraux'!$A$2:$A$151,$A222)=0,"ID inconnu",IF(OR(NOT(ISNUMBER($E222)),$E222&lt;=0),"Coefficient invalide",IF(OR(AND($B222="Lot",OR($C222="",$D222&lt;&gt;"")),AND($B222="Période",OR($D222="",$C222&lt;&gt;"")),AND($B222&lt;&gt;"Lot",$B222&lt;&gt;"Période")),"Cible incohérente",IF(IF($B222="Lot",COUNTIFS('Ventilation'!$A$2:$A$501,$A222,'Ventilation'!$C$2:$C$501,$C222),COUNTIFS('Ventilation'!$A$2:$A$501,$A222,'Ventilation'!$D$2:$D$501,$D222))&gt;1,"Cible en double","")))))</f>
        <v/>
      </c>
      <c r="J222" s="42">
        <f>IF(OR($A222="",$I222&lt;&gt;""),"",$F222*$H222)</f>
        <v/>
      </c>
    </row>
    <row r="223">
      <c r="A223" s="23" t="n"/>
      <c r="B223" s="31">
        <f>IF($A223="","",IFERROR(_xlfn.XLOOKUP($A223,'Frais généraux'!$A$2:$A$151,'Frais généraux'!$G$2:$G$151),""))</f>
        <v/>
      </c>
      <c r="C223" s="28" t="n"/>
      <c r="D223" s="48" t="n"/>
      <c r="E223" s="32" t="n"/>
      <c r="F223" s="45">
        <f>IF($A223="","",IFERROR(_xlfn.XLOOKUP($A223,'Frais généraux'!$A$2:$A$151,'Frais généraux'!$I$2:$I$151),""))</f>
        <v/>
      </c>
      <c r="G223" s="34">
        <f>IF($A223="","",SUMIFS('Ventilation'!$E$2:$E$501,'Ventilation'!$A$2:$A$501,$A223))</f>
        <v/>
      </c>
      <c r="H223" s="46">
        <f>IF($A223="","",IFERROR($E223/$G223,0))</f>
        <v/>
      </c>
      <c r="I223" s="31">
        <f>IF($A223="","",IF(COUNTIF('Frais généraux'!$A$2:$A$151,$A223)=0,"ID inconnu",IF(OR(NOT(ISNUMBER($E223)),$E223&lt;=0),"Coefficient invalide",IF(OR(AND($B223="Lot",OR($C223="",$D223&lt;&gt;"")),AND($B223="Période",OR($D223="",$C223&lt;&gt;"")),AND($B223&lt;&gt;"Lot",$B223&lt;&gt;"Période")),"Cible incohérente",IF(IF($B223="Lot",COUNTIFS('Ventilation'!$A$2:$A$501,$A223,'Ventilation'!$C$2:$C$501,$C223),COUNTIFS('Ventilation'!$A$2:$A$501,$A223,'Ventilation'!$D$2:$D$501,$D223))&gt;1,"Cible en double","")))))</f>
        <v/>
      </c>
      <c r="J223" s="45">
        <f>IF(OR($A223="",$I223&lt;&gt;""),"",$F223*$H223)</f>
        <v/>
      </c>
    </row>
    <row r="224">
      <c r="A224" s="23" t="n"/>
      <c r="B224" s="29">
        <f>IF($A224="","",IFERROR(_xlfn.XLOOKUP($A224,'Frais généraux'!$A$2:$A$151,'Frais généraux'!$G$2:$G$151),""))</f>
        <v/>
      </c>
      <c r="C224" s="28" t="n"/>
      <c r="D224" s="48" t="n"/>
      <c r="E224" s="32" t="n"/>
      <c r="F224" s="42">
        <f>IF($A224="","",IFERROR(_xlfn.XLOOKUP($A224,'Frais généraux'!$A$2:$A$151,'Frais généraux'!$I$2:$I$151),""))</f>
        <v/>
      </c>
      <c r="G224" s="33">
        <f>IF($A224="","",SUMIFS('Ventilation'!$E$2:$E$501,'Ventilation'!$A$2:$A$501,$A224))</f>
        <v/>
      </c>
      <c r="H224" s="43">
        <f>IF($A224="","",IFERROR($E224/$G224,0))</f>
        <v/>
      </c>
      <c r="I224" s="29">
        <f>IF($A224="","",IF(COUNTIF('Frais généraux'!$A$2:$A$151,$A224)=0,"ID inconnu",IF(OR(NOT(ISNUMBER($E224)),$E224&lt;=0),"Coefficient invalide",IF(OR(AND($B224="Lot",OR($C224="",$D224&lt;&gt;"")),AND($B224="Période",OR($D224="",$C224&lt;&gt;"")),AND($B224&lt;&gt;"Lot",$B224&lt;&gt;"Période")),"Cible incohérente",IF(IF($B224="Lot",COUNTIFS('Ventilation'!$A$2:$A$501,$A224,'Ventilation'!$C$2:$C$501,$C224),COUNTIFS('Ventilation'!$A$2:$A$501,$A224,'Ventilation'!$D$2:$D$501,$D224))&gt;1,"Cible en double","")))))</f>
        <v/>
      </c>
      <c r="J224" s="42">
        <f>IF(OR($A224="",$I224&lt;&gt;""),"",$F224*$H224)</f>
        <v/>
      </c>
    </row>
    <row r="225">
      <c r="A225" s="23" t="n"/>
      <c r="B225" s="31">
        <f>IF($A225="","",IFERROR(_xlfn.XLOOKUP($A225,'Frais généraux'!$A$2:$A$151,'Frais généraux'!$G$2:$G$151),""))</f>
        <v/>
      </c>
      <c r="C225" s="28" t="n"/>
      <c r="D225" s="48" t="n"/>
      <c r="E225" s="32" t="n"/>
      <c r="F225" s="45">
        <f>IF($A225="","",IFERROR(_xlfn.XLOOKUP($A225,'Frais généraux'!$A$2:$A$151,'Frais généraux'!$I$2:$I$151),""))</f>
        <v/>
      </c>
      <c r="G225" s="34">
        <f>IF($A225="","",SUMIFS('Ventilation'!$E$2:$E$501,'Ventilation'!$A$2:$A$501,$A225))</f>
        <v/>
      </c>
      <c r="H225" s="46">
        <f>IF($A225="","",IFERROR($E225/$G225,0))</f>
        <v/>
      </c>
      <c r="I225" s="31">
        <f>IF($A225="","",IF(COUNTIF('Frais généraux'!$A$2:$A$151,$A225)=0,"ID inconnu",IF(OR(NOT(ISNUMBER($E225)),$E225&lt;=0),"Coefficient invalide",IF(OR(AND($B225="Lot",OR($C225="",$D225&lt;&gt;"")),AND($B225="Période",OR($D225="",$C225&lt;&gt;"")),AND($B225&lt;&gt;"Lot",$B225&lt;&gt;"Période")),"Cible incohérente",IF(IF($B225="Lot",COUNTIFS('Ventilation'!$A$2:$A$501,$A225,'Ventilation'!$C$2:$C$501,$C225),COUNTIFS('Ventilation'!$A$2:$A$501,$A225,'Ventilation'!$D$2:$D$501,$D225))&gt;1,"Cible en double","")))))</f>
        <v/>
      </c>
      <c r="J225" s="45">
        <f>IF(OR($A225="",$I225&lt;&gt;""),"",$F225*$H225)</f>
        <v/>
      </c>
    </row>
    <row r="226">
      <c r="A226" s="23" t="n"/>
      <c r="B226" s="29">
        <f>IF($A226="","",IFERROR(_xlfn.XLOOKUP($A226,'Frais généraux'!$A$2:$A$151,'Frais généraux'!$G$2:$G$151),""))</f>
        <v/>
      </c>
      <c r="C226" s="28" t="n"/>
      <c r="D226" s="48" t="n"/>
      <c r="E226" s="32" t="n"/>
      <c r="F226" s="42">
        <f>IF($A226="","",IFERROR(_xlfn.XLOOKUP($A226,'Frais généraux'!$A$2:$A$151,'Frais généraux'!$I$2:$I$151),""))</f>
        <v/>
      </c>
      <c r="G226" s="33">
        <f>IF($A226="","",SUMIFS('Ventilation'!$E$2:$E$501,'Ventilation'!$A$2:$A$501,$A226))</f>
        <v/>
      </c>
      <c r="H226" s="43">
        <f>IF($A226="","",IFERROR($E226/$G226,0))</f>
        <v/>
      </c>
      <c r="I226" s="29">
        <f>IF($A226="","",IF(COUNTIF('Frais généraux'!$A$2:$A$151,$A226)=0,"ID inconnu",IF(OR(NOT(ISNUMBER($E226)),$E226&lt;=0),"Coefficient invalide",IF(OR(AND($B226="Lot",OR($C226="",$D226&lt;&gt;"")),AND($B226="Période",OR($D226="",$C226&lt;&gt;"")),AND($B226&lt;&gt;"Lot",$B226&lt;&gt;"Période")),"Cible incohérente",IF(IF($B226="Lot",COUNTIFS('Ventilation'!$A$2:$A$501,$A226,'Ventilation'!$C$2:$C$501,$C226),COUNTIFS('Ventilation'!$A$2:$A$501,$A226,'Ventilation'!$D$2:$D$501,$D226))&gt;1,"Cible en double","")))))</f>
        <v/>
      </c>
      <c r="J226" s="42">
        <f>IF(OR($A226="",$I226&lt;&gt;""),"",$F226*$H226)</f>
        <v/>
      </c>
    </row>
    <row r="227">
      <c r="A227" s="23" t="n"/>
      <c r="B227" s="31">
        <f>IF($A227="","",IFERROR(_xlfn.XLOOKUP($A227,'Frais généraux'!$A$2:$A$151,'Frais généraux'!$G$2:$G$151),""))</f>
        <v/>
      </c>
      <c r="C227" s="28" t="n"/>
      <c r="D227" s="48" t="n"/>
      <c r="E227" s="32" t="n"/>
      <c r="F227" s="45">
        <f>IF($A227="","",IFERROR(_xlfn.XLOOKUP($A227,'Frais généraux'!$A$2:$A$151,'Frais généraux'!$I$2:$I$151),""))</f>
        <v/>
      </c>
      <c r="G227" s="34">
        <f>IF($A227="","",SUMIFS('Ventilation'!$E$2:$E$501,'Ventilation'!$A$2:$A$501,$A227))</f>
        <v/>
      </c>
      <c r="H227" s="46">
        <f>IF($A227="","",IFERROR($E227/$G227,0))</f>
        <v/>
      </c>
      <c r="I227" s="31">
        <f>IF($A227="","",IF(COUNTIF('Frais généraux'!$A$2:$A$151,$A227)=0,"ID inconnu",IF(OR(NOT(ISNUMBER($E227)),$E227&lt;=0),"Coefficient invalide",IF(OR(AND($B227="Lot",OR($C227="",$D227&lt;&gt;"")),AND($B227="Période",OR($D227="",$C227&lt;&gt;"")),AND($B227&lt;&gt;"Lot",$B227&lt;&gt;"Période")),"Cible incohérente",IF(IF($B227="Lot",COUNTIFS('Ventilation'!$A$2:$A$501,$A227,'Ventilation'!$C$2:$C$501,$C227),COUNTIFS('Ventilation'!$A$2:$A$501,$A227,'Ventilation'!$D$2:$D$501,$D227))&gt;1,"Cible en double","")))))</f>
        <v/>
      </c>
      <c r="J227" s="45">
        <f>IF(OR($A227="",$I227&lt;&gt;""),"",$F227*$H227)</f>
        <v/>
      </c>
    </row>
    <row r="228">
      <c r="A228" s="23" t="n"/>
      <c r="B228" s="29">
        <f>IF($A228="","",IFERROR(_xlfn.XLOOKUP($A228,'Frais généraux'!$A$2:$A$151,'Frais généraux'!$G$2:$G$151),""))</f>
        <v/>
      </c>
      <c r="C228" s="28" t="n"/>
      <c r="D228" s="48" t="n"/>
      <c r="E228" s="32" t="n"/>
      <c r="F228" s="42">
        <f>IF($A228="","",IFERROR(_xlfn.XLOOKUP($A228,'Frais généraux'!$A$2:$A$151,'Frais généraux'!$I$2:$I$151),""))</f>
        <v/>
      </c>
      <c r="G228" s="33">
        <f>IF($A228="","",SUMIFS('Ventilation'!$E$2:$E$501,'Ventilation'!$A$2:$A$501,$A228))</f>
        <v/>
      </c>
      <c r="H228" s="43">
        <f>IF($A228="","",IFERROR($E228/$G228,0))</f>
        <v/>
      </c>
      <c r="I228" s="29">
        <f>IF($A228="","",IF(COUNTIF('Frais généraux'!$A$2:$A$151,$A228)=0,"ID inconnu",IF(OR(NOT(ISNUMBER($E228)),$E228&lt;=0),"Coefficient invalide",IF(OR(AND($B228="Lot",OR($C228="",$D228&lt;&gt;"")),AND($B228="Période",OR($D228="",$C228&lt;&gt;"")),AND($B228&lt;&gt;"Lot",$B228&lt;&gt;"Période")),"Cible incohérente",IF(IF($B228="Lot",COUNTIFS('Ventilation'!$A$2:$A$501,$A228,'Ventilation'!$C$2:$C$501,$C228),COUNTIFS('Ventilation'!$A$2:$A$501,$A228,'Ventilation'!$D$2:$D$501,$D228))&gt;1,"Cible en double","")))))</f>
        <v/>
      </c>
      <c r="J228" s="42">
        <f>IF(OR($A228="",$I228&lt;&gt;""),"",$F228*$H228)</f>
        <v/>
      </c>
    </row>
    <row r="229">
      <c r="A229" s="23" t="n"/>
      <c r="B229" s="31">
        <f>IF($A229="","",IFERROR(_xlfn.XLOOKUP($A229,'Frais généraux'!$A$2:$A$151,'Frais généraux'!$G$2:$G$151),""))</f>
        <v/>
      </c>
      <c r="C229" s="28" t="n"/>
      <c r="D229" s="48" t="n"/>
      <c r="E229" s="32" t="n"/>
      <c r="F229" s="45">
        <f>IF($A229="","",IFERROR(_xlfn.XLOOKUP($A229,'Frais généraux'!$A$2:$A$151,'Frais généraux'!$I$2:$I$151),""))</f>
        <v/>
      </c>
      <c r="G229" s="34">
        <f>IF($A229="","",SUMIFS('Ventilation'!$E$2:$E$501,'Ventilation'!$A$2:$A$501,$A229))</f>
        <v/>
      </c>
      <c r="H229" s="46">
        <f>IF($A229="","",IFERROR($E229/$G229,0))</f>
        <v/>
      </c>
      <c r="I229" s="31">
        <f>IF($A229="","",IF(COUNTIF('Frais généraux'!$A$2:$A$151,$A229)=0,"ID inconnu",IF(OR(NOT(ISNUMBER($E229)),$E229&lt;=0),"Coefficient invalide",IF(OR(AND($B229="Lot",OR($C229="",$D229&lt;&gt;"")),AND($B229="Période",OR($D229="",$C229&lt;&gt;"")),AND($B229&lt;&gt;"Lot",$B229&lt;&gt;"Période")),"Cible incohérente",IF(IF($B229="Lot",COUNTIFS('Ventilation'!$A$2:$A$501,$A229,'Ventilation'!$C$2:$C$501,$C229),COUNTIFS('Ventilation'!$A$2:$A$501,$A229,'Ventilation'!$D$2:$D$501,$D229))&gt;1,"Cible en double","")))))</f>
        <v/>
      </c>
      <c r="J229" s="45">
        <f>IF(OR($A229="",$I229&lt;&gt;""),"",$F229*$H229)</f>
        <v/>
      </c>
    </row>
    <row r="230">
      <c r="A230" s="23" t="n"/>
      <c r="B230" s="29">
        <f>IF($A230="","",IFERROR(_xlfn.XLOOKUP($A230,'Frais généraux'!$A$2:$A$151,'Frais généraux'!$G$2:$G$151),""))</f>
        <v/>
      </c>
      <c r="C230" s="28" t="n"/>
      <c r="D230" s="48" t="n"/>
      <c r="E230" s="32" t="n"/>
      <c r="F230" s="42">
        <f>IF($A230="","",IFERROR(_xlfn.XLOOKUP($A230,'Frais généraux'!$A$2:$A$151,'Frais généraux'!$I$2:$I$151),""))</f>
        <v/>
      </c>
      <c r="G230" s="33">
        <f>IF($A230="","",SUMIFS('Ventilation'!$E$2:$E$501,'Ventilation'!$A$2:$A$501,$A230))</f>
        <v/>
      </c>
      <c r="H230" s="43">
        <f>IF($A230="","",IFERROR($E230/$G230,0))</f>
        <v/>
      </c>
      <c r="I230" s="29">
        <f>IF($A230="","",IF(COUNTIF('Frais généraux'!$A$2:$A$151,$A230)=0,"ID inconnu",IF(OR(NOT(ISNUMBER($E230)),$E230&lt;=0),"Coefficient invalide",IF(OR(AND($B230="Lot",OR($C230="",$D230&lt;&gt;"")),AND($B230="Période",OR($D230="",$C230&lt;&gt;"")),AND($B230&lt;&gt;"Lot",$B230&lt;&gt;"Période")),"Cible incohérente",IF(IF($B230="Lot",COUNTIFS('Ventilation'!$A$2:$A$501,$A230,'Ventilation'!$C$2:$C$501,$C230),COUNTIFS('Ventilation'!$A$2:$A$501,$A230,'Ventilation'!$D$2:$D$501,$D230))&gt;1,"Cible en double","")))))</f>
        <v/>
      </c>
      <c r="J230" s="42">
        <f>IF(OR($A230="",$I230&lt;&gt;""),"",$F230*$H230)</f>
        <v/>
      </c>
    </row>
    <row r="231">
      <c r="A231" s="23" t="n"/>
      <c r="B231" s="31">
        <f>IF($A231="","",IFERROR(_xlfn.XLOOKUP($A231,'Frais généraux'!$A$2:$A$151,'Frais généraux'!$G$2:$G$151),""))</f>
        <v/>
      </c>
      <c r="C231" s="28" t="n"/>
      <c r="D231" s="48" t="n"/>
      <c r="E231" s="32" t="n"/>
      <c r="F231" s="45">
        <f>IF($A231="","",IFERROR(_xlfn.XLOOKUP($A231,'Frais généraux'!$A$2:$A$151,'Frais généraux'!$I$2:$I$151),""))</f>
        <v/>
      </c>
      <c r="G231" s="34">
        <f>IF($A231="","",SUMIFS('Ventilation'!$E$2:$E$501,'Ventilation'!$A$2:$A$501,$A231))</f>
        <v/>
      </c>
      <c r="H231" s="46">
        <f>IF($A231="","",IFERROR($E231/$G231,0))</f>
        <v/>
      </c>
      <c r="I231" s="31">
        <f>IF($A231="","",IF(COUNTIF('Frais généraux'!$A$2:$A$151,$A231)=0,"ID inconnu",IF(OR(NOT(ISNUMBER($E231)),$E231&lt;=0),"Coefficient invalide",IF(OR(AND($B231="Lot",OR($C231="",$D231&lt;&gt;"")),AND($B231="Période",OR($D231="",$C231&lt;&gt;"")),AND($B231&lt;&gt;"Lot",$B231&lt;&gt;"Période")),"Cible incohérente",IF(IF($B231="Lot",COUNTIFS('Ventilation'!$A$2:$A$501,$A231,'Ventilation'!$C$2:$C$501,$C231),COUNTIFS('Ventilation'!$A$2:$A$501,$A231,'Ventilation'!$D$2:$D$501,$D231))&gt;1,"Cible en double","")))))</f>
        <v/>
      </c>
      <c r="J231" s="45">
        <f>IF(OR($A231="",$I231&lt;&gt;""),"",$F231*$H231)</f>
        <v/>
      </c>
    </row>
    <row r="232">
      <c r="A232" s="23" t="n"/>
      <c r="B232" s="29">
        <f>IF($A232="","",IFERROR(_xlfn.XLOOKUP($A232,'Frais généraux'!$A$2:$A$151,'Frais généraux'!$G$2:$G$151),""))</f>
        <v/>
      </c>
      <c r="C232" s="28" t="n"/>
      <c r="D232" s="48" t="n"/>
      <c r="E232" s="32" t="n"/>
      <c r="F232" s="42">
        <f>IF($A232="","",IFERROR(_xlfn.XLOOKUP($A232,'Frais généraux'!$A$2:$A$151,'Frais généraux'!$I$2:$I$151),""))</f>
        <v/>
      </c>
      <c r="G232" s="33">
        <f>IF($A232="","",SUMIFS('Ventilation'!$E$2:$E$501,'Ventilation'!$A$2:$A$501,$A232))</f>
        <v/>
      </c>
      <c r="H232" s="43">
        <f>IF($A232="","",IFERROR($E232/$G232,0))</f>
        <v/>
      </c>
      <c r="I232" s="29">
        <f>IF($A232="","",IF(COUNTIF('Frais généraux'!$A$2:$A$151,$A232)=0,"ID inconnu",IF(OR(NOT(ISNUMBER($E232)),$E232&lt;=0),"Coefficient invalide",IF(OR(AND($B232="Lot",OR($C232="",$D232&lt;&gt;"")),AND($B232="Période",OR($D232="",$C232&lt;&gt;"")),AND($B232&lt;&gt;"Lot",$B232&lt;&gt;"Période")),"Cible incohérente",IF(IF($B232="Lot",COUNTIFS('Ventilation'!$A$2:$A$501,$A232,'Ventilation'!$C$2:$C$501,$C232),COUNTIFS('Ventilation'!$A$2:$A$501,$A232,'Ventilation'!$D$2:$D$501,$D232))&gt;1,"Cible en double","")))))</f>
        <v/>
      </c>
      <c r="J232" s="42">
        <f>IF(OR($A232="",$I232&lt;&gt;""),"",$F232*$H232)</f>
        <v/>
      </c>
    </row>
    <row r="233">
      <c r="A233" s="23" t="n"/>
      <c r="B233" s="31">
        <f>IF($A233="","",IFERROR(_xlfn.XLOOKUP($A233,'Frais généraux'!$A$2:$A$151,'Frais généraux'!$G$2:$G$151),""))</f>
        <v/>
      </c>
      <c r="C233" s="28" t="n"/>
      <c r="D233" s="48" t="n"/>
      <c r="E233" s="32" t="n"/>
      <c r="F233" s="45">
        <f>IF($A233="","",IFERROR(_xlfn.XLOOKUP($A233,'Frais généraux'!$A$2:$A$151,'Frais généraux'!$I$2:$I$151),""))</f>
        <v/>
      </c>
      <c r="G233" s="34">
        <f>IF($A233="","",SUMIFS('Ventilation'!$E$2:$E$501,'Ventilation'!$A$2:$A$501,$A233))</f>
        <v/>
      </c>
      <c r="H233" s="46">
        <f>IF($A233="","",IFERROR($E233/$G233,0))</f>
        <v/>
      </c>
      <c r="I233" s="31">
        <f>IF($A233="","",IF(COUNTIF('Frais généraux'!$A$2:$A$151,$A233)=0,"ID inconnu",IF(OR(NOT(ISNUMBER($E233)),$E233&lt;=0),"Coefficient invalide",IF(OR(AND($B233="Lot",OR($C233="",$D233&lt;&gt;"")),AND($B233="Période",OR($D233="",$C233&lt;&gt;"")),AND($B233&lt;&gt;"Lot",$B233&lt;&gt;"Période")),"Cible incohérente",IF(IF($B233="Lot",COUNTIFS('Ventilation'!$A$2:$A$501,$A233,'Ventilation'!$C$2:$C$501,$C233),COUNTIFS('Ventilation'!$A$2:$A$501,$A233,'Ventilation'!$D$2:$D$501,$D233))&gt;1,"Cible en double","")))))</f>
        <v/>
      </c>
      <c r="J233" s="45">
        <f>IF(OR($A233="",$I233&lt;&gt;""),"",$F233*$H233)</f>
        <v/>
      </c>
    </row>
    <row r="234">
      <c r="A234" s="23" t="n"/>
      <c r="B234" s="29">
        <f>IF($A234="","",IFERROR(_xlfn.XLOOKUP($A234,'Frais généraux'!$A$2:$A$151,'Frais généraux'!$G$2:$G$151),""))</f>
        <v/>
      </c>
      <c r="C234" s="28" t="n"/>
      <c r="D234" s="48" t="n"/>
      <c r="E234" s="32" t="n"/>
      <c r="F234" s="42">
        <f>IF($A234="","",IFERROR(_xlfn.XLOOKUP($A234,'Frais généraux'!$A$2:$A$151,'Frais généraux'!$I$2:$I$151),""))</f>
        <v/>
      </c>
      <c r="G234" s="33">
        <f>IF($A234="","",SUMIFS('Ventilation'!$E$2:$E$501,'Ventilation'!$A$2:$A$501,$A234))</f>
        <v/>
      </c>
      <c r="H234" s="43">
        <f>IF($A234="","",IFERROR($E234/$G234,0))</f>
        <v/>
      </c>
      <c r="I234" s="29">
        <f>IF($A234="","",IF(COUNTIF('Frais généraux'!$A$2:$A$151,$A234)=0,"ID inconnu",IF(OR(NOT(ISNUMBER($E234)),$E234&lt;=0),"Coefficient invalide",IF(OR(AND($B234="Lot",OR($C234="",$D234&lt;&gt;"")),AND($B234="Période",OR($D234="",$C234&lt;&gt;"")),AND($B234&lt;&gt;"Lot",$B234&lt;&gt;"Période")),"Cible incohérente",IF(IF($B234="Lot",COUNTIFS('Ventilation'!$A$2:$A$501,$A234,'Ventilation'!$C$2:$C$501,$C234),COUNTIFS('Ventilation'!$A$2:$A$501,$A234,'Ventilation'!$D$2:$D$501,$D234))&gt;1,"Cible en double","")))))</f>
        <v/>
      </c>
      <c r="J234" s="42">
        <f>IF(OR($A234="",$I234&lt;&gt;""),"",$F234*$H234)</f>
        <v/>
      </c>
    </row>
    <row r="235">
      <c r="A235" s="23" t="n"/>
      <c r="B235" s="31">
        <f>IF($A235="","",IFERROR(_xlfn.XLOOKUP($A235,'Frais généraux'!$A$2:$A$151,'Frais généraux'!$G$2:$G$151),""))</f>
        <v/>
      </c>
      <c r="C235" s="28" t="n"/>
      <c r="D235" s="48" t="n"/>
      <c r="E235" s="32" t="n"/>
      <c r="F235" s="45">
        <f>IF($A235="","",IFERROR(_xlfn.XLOOKUP($A235,'Frais généraux'!$A$2:$A$151,'Frais généraux'!$I$2:$I$151),""))</f>
        <v/>
      </c>
      <c r="G235" s="34">
        <f>IF($A235="","",SUMIFS('Ventilation'!$E$2:$E$501,'Ventilation'!$A$2:$A$501,$A235))</f>
        <v/>
      </c>
      <c r="H235" s="46">
        <f>IF($A235="","",IFERROR($E235/$G235,0))</f>
        <v/>
      </c>
      <c r="I235" s="31">
        <f>IF($A235="","",IF(COUNTIF('Frais généraux'!$A$2:$A$151,$A235)=0,"ID inconnu",IF(OR(NOT(ISNUMBER($E235)),$E235&lt;=0),"Coefficient invalide",IF(OR(AND($B235="Lot",OR($C235="",$D235&lt;&gt;"")),AND($B235="Période",OR($D235="",$C235&lt;&gt;"")),AND($B235&lt;&gt;"Lot",$B235&lt;&gt;"Période")),"Cible incohérente",IF(IF($B235="Lot",COUNTIFS('Ventilation'!$A$2:$A$501,$A235,'Ventilation'!$C$2:$C$501,$C235),COUNTIFS('Ventilation'!$A$2:$A$501,$A235,'Ventilation'!$D$2:$D$501,$D235))&gt;1,"Cible en double","")))))</f>
        <v/>
      </c>
      <c r="J235" s="45">
        <f>IF(OR($A235="",$I235&lt;&gt;""),"",$F235*$H235)</f>
        <v/>
      </c>
    </row>
    <row r="236">
      <c r="A236" s="23" t="n"/>
      <c r="B236" s="29">
        <f>IF($A236="","",IFERROR(_xlfn.XLOOKUP($A236,'Frais généraux'!$A$2:$A$151,'Frais généraux'!$G$2:$G$151),""))</f>
        <v/>
      </c>
      <c r="C236" s="28" t="n"/>
      <c r="D236" s="48" t="n"/>
      <c r="E236" s="32" t="n"/>
      <c r="F236" s="42">
        <f>IF($A236="","",IFERROR(_xlfn.XLOOKUP($A236,'Frais généraux'!$A$2:$A$151,'Frais généraux'!$I$2:$I$151),""))</f>
        <v/>
      </c>
      <c r="G236" s="33">
        <f>IF($A236="","",SUMIFS('Ventilation'!$E$2:$E$501,'Ventilation'!$A$2:$A$501,$A236))</f>
        <v/>
      </c>
      <c r="H236" s="43">
        <f>IF($A236="","",IFERROR($E236/$G236,0))</f>
        <v/>
      </c>
      <c r="I236" s="29">
        <f>IF($A236="","",IF(COUNTIF('Frais généraux'!$A$2:$A$151,$A236)=0,"ID inconnu",IF(OR(NOT(ISNUMBER($E236)),$E236&lt;=0),"Coefficient invalide",IF(OR(AND($B236="Lot",OR($C236="",$D236&lt;&gt;"")),AND($B236="Période",OR($D236="",$C236&lt;&gt;"")),AND($B236&lt;&gt;"Lot",$B236&lt;&gt;"Période")),"Cible incohérente",IF(IF($B236="Lot",COUNTIFS('Ventilation'!$A$2:$A$501,$A236,'Ventilation'!$C$2:$C$501,$C236),COUNTIFS('Ventilation'!$A$2:$A$501,$A236,'Ventilation'!$D$2:$D$501,$D236))&gt;1,"Cible en double","")))))</f>
        <v/>
      </c>
      <c r="J236" s="42">
        <f>IF(OR($A236="",$I236&lt;&gt;""),"",$F236*$H236)</f>
        <v/>
      </c>
    </row>
    <row r="237">
      <c r="A237" s="23" t="n"/>
      <c r="B237" s="31">
        <f>IF($A237="","",IFERROR(_xlfn.XLOOKUP($A237,'Frais généraux'!$A$2:$A$151,'Frais généraux'!$G$2:$G$151),""))</f>
        <v/>
      </c>
      <c r="C237" s="28" t="n"/>
      <c r="D237" s="48" t="n"/>
      <c r="E237" s="32" t="n"/>
      <c r="F237" s="45">
        <f>IF($A237="","",IFERROR(_xlfn.XLOOKUP($A237,'Frais généraux'!$A$2:$A$151,'Frais généraux'!$I$2:$I$151),""))</f>
        <v/>
      </c>
      <c r="G237" s="34">
        <f>IF($A237="","",SUMIFS('Ventilation'!$E$2:$E$501,'Ventilation'!$A$2:$A$501,$A237))</f>
        <v/>
      </c>
      <c r="H237" s="46">
        <f>IF($A237="","",IFERROR($E237/$G237,0))</f>
        <v/>
      </c>
      <c r="I237" s="31">
        <f>IF($A237="","",IF(COUNTIF('Frais généraux'!$A$2:$A$151,$A237)=0,"ID inconnu",IF(OR(NOT(ISNUMBER($E237)),$E237&lt;=0),"Coefficient invalide",IF(OR(AND($B237="Lot",OR($C237="",$D237&lt;&gt;"")),AND($B237="Période",OR($D237="",$C237&lt;&gt;"")),AND($B237&lt;&gt;"Lot",$B237&lt;&gt;"Période")),"Cible incohérente",IF(IF($B237="Lot",COUNTIFS('Ventilation'!$A$2:$A$501,$A237,'Ventilation'!$C$2:$C$501,$C237),COUNTIFS('Ventilation'!$A$2:$A$501,$A237,'Ventilation'!$D$2:$D$501,$D237))&gt;1,"Cible en double","")))))</f>
        <v/>
      </c>
      <c r="J237" s="45">
        <f>IF(OR($A237="",$I237&lt;&gt;""),"",$F237*$H237)</f>
        <v/>
      </c>
    </row>
    <row r="238">
      <c r="A238" s="23" t="n"/>
      <c r="B238" s="29">
        <f>IF($A238="","",IFERROR(_xlfn.XLOOKUP($A238,'Frais généraux'!$A$2:$A$151,'Frais généraux'!$G$2:$G$151),""))</f>
        <v/>
      </c>
      <c r="C238" s="28" t="n"/>
      <c r="D238" s="48" t="n"/>
      <c r="E238" s="32" t="n"/>
      <c r="F238" s="42">
        <f>IF($A238="","",IFERROR(_xlfn.XLOOKUP($A238,'Frais généraux'!$A$2:$A$151,'Frais généraux'!$I$2:$I$151),""))</f>
        <v/>
      </c>
      <c r="G238" s="33">
        <f>IF($A238="","",SUMIFS('Ventilation'!$E$2:$E$501,'Ventilation'!$A$2:$A$501,$A238))</f>
        <v/>
      </c>
      <c r="H238" s="43">
        <f>IF($A238="","",IFERROR($E238/$G238,0))</f>
        <v/>
      </c>
      <c r="I238" s="29">
        <f>IF($A238="","",IF(COUNTIF('Frais généraux'!$A$2:$A$151,$A238)=0,"ID inconnu",IF(OR(NOT(ISNUMBER($E238)),$E238&lt;=0),"Coefficient invalide",IF(OR(AND($B238="Lot",OR($C238="",$D238&lt;&gt;"")),AND($B238="Période",OR($D238="",$C238&lt;&gt;"")),AND($B238&lt;&gt;"Lot",$B238&lt;&gt;"Période")),"Cible incohérente",IF(IF($B238="Lot",COUNTIFS('Ventilation'!$A$2:$A$501,$A238,'Ventilation'!$C$2:$C$501,$C238),COUNTIFS('Ventilation'!$A$2:$A$501,$A238,'Ventilation'!$D$2:$D$501,$D238))&gt;1,"Cible en double","")))))</f>
        <v/>
      </c>
      <c r="J238" s="42">
        <f>IF(OR($A238="",$I238&lt;&gt;""),"",$F238*$H238)</f>
        <v/>
      </c>
    </row>
    <row r="239">
      <c r="A239" s="23" t="n"/>
      <c r="B239" s="31">
        <f>IF($A239="","",IFERROR(_xlfn.XLOOKUP($A239,'Frais généraux'!$A$2:$A$151,'Frais généraux'!$G$2:$G$151),""))</f>
        <v/>
      </c>
      <c r="C239" s="28" t="n"/>
      <c r="D239" s="48" t="n"/>
      <c r="E239" s="32" t="n"/>
      <c r="F239" s="45">
        <f>IF($A239="","",IFERROR(_xlfn.XLOOKUP($A239,'Frais généraux'!$A$2:$A$151,'Frais généraux'!$I$2:$I$151),""))</f>
        <v/>
      </c>
      <c r="G239" s="34">
        <f>IF($A239="","",SUMIFS('Ventilation'!$E$2:$E$501,'Ventilation'!$A$2:$A$501,$A239))</f>
        <v/>
      </c>
      <c r="H239" s="46">
        <f>IF($A239="","",IFERROR($E239/$G239,0))</f>
        <v/>
      </c>
      <c r="I239" s="31">
        <f>IF($A239="","",IF(COUNTIF('Frais généraux'!$A$2:$A$151,$A239)=0,"ID inconnu",IF(OR(NOT(ISNUMBER($E239)),$E239&lt;=0),"Coefficient invalide",IF(OR(AND($B239="Lot",OR($C239="",$D239&lt;&gt;"")),AND($B239="Période",OR($D239="",$C239&lt;&gt;"")),AND($B239&lt;&gt;"Lot",$B239&lt;&gt;"Période")),"Cible incohérente",IF(IF($B239="Lot",COUNTIFS('Ventilation'!$A$2:$A$501,$A239,'Ventilation'!$C$2:$C$501,$C239),COUNTIFS('Ventilation'!$A$2:$A$501,$A239,'Ventilation'!$D$2:$D$501,$D239))&gt;1,"Cible en double","")))))</f>
        <v/>
      </c>
      <c r="J239" s="45">
        <f>IF(OR($A239="",$I239&lt;&gt;""),"",$F239*$H239)</f>
        <v/>
      </c>
    </row>
    <row r="240">
      <c r="A240" s="23" t="n"/>
      <c r="B240" s="29">
        <f>IF($A240="","",IFERROR(_xlfn.XLOOKUP($A240,'Frais généraux'!$A$2:$A$151,'Frais généraux'!$G$2:$G$151),""))</f>
        <v/>
      </c>
      <c r="C240" s="28" t="n"/>
      <c r="D240" s="48" t="n"/>
      <c r="E240" s="32" t="n"/>
      <c r="F240" s="42">
        <f>IF($A240="","",IFERROR(_xlfn.XLOOKUP($A240,'Frais généraux'!$A$2:$A$151,'Frais généraux'!$I$2:$I$151),""))</f>
        <v/>
      </c>
      <c r="G240" s="33">
        <f>IF($A240="","",SUMIFS('Ventilation'!$E$2:$E$501,'Ventilation'!$A$2:$A$501,$A240))</f>
        <v/>
      </c>
      <c r="H240" s="43">
        <f>IF($A240="","",IFERROR($E240/$G240,0))</f>
        <v/>
      </c>
      <c r="I240" s="29">
        <f>IF($A240="","",IF(COUNTIF('Frais généraux'!$A$2:$A$151,$A240)=0,"ID inconnu",IF(OR(NOT(ISNUMBER($E240)),$E240&lt;=0),"Coefficient invalide",IF(OR(AND($B240="Lot",OR($C240="",$D240&lt;&gt;"")),AND($B240="Période",OR($D240="",$C240&lt;&gt;"")),AND($B240&lt;&gt;"Lot",$B240&lt;&gt;"Période")),"Cible incohérente",IF(IF($B240="Lot",COUNTIFS('Ventilation'!$A$2:$A$501,$A240,'Ventilation'!$C$2:$C$501,$C240),COUNTIFS('Ventilation'!$A$2:$A$501,$A240,'Ventilation'!$D$2:$D$501,$D240))&gt;1,"Cible en double","")))))</f>
        <v/>
      </c>
      <c r="J240" s="42">
        <f>IF(OR($A240="",$I240&lt;&gt;""),"",$F240*$H240)</f>
        <v/>
      </c>
    </row>
    <row r="241">
      <c r="A241" s="23" t="n"/>
      <c r="B241" s="31">
        <f>IF($A241="","",IFERROR(_xlfn.XLOOKUP($A241,'Frais généraux'!$A$2:$A$151,'Frais généraux'!$G$2:$G$151),""))</f>
        <v/>
      </c>
      <c r="C241" s="28" t="n"/>
      <c r="D241" s="48" t="n"/>
      <c r="E241" s="32" t="n"/>
      <c r="F241" s="45">
        <f>IF($A241="","",IFERROR(_xlfn.XLOOKUP($A241,'Frais généraux'!$A$2:$A$151,'Frais généraux'!$I$2:$I$151),""))</f>
        <v/>
      </c>
      <c r="G241" s="34">
        <f>IF($A241="","",SUMIFS('Ventilation'!$E$2:$E$501,'Ventilation'!$A$2:$A$501,$A241))</f>
        <v/>
      </c>
      <c r="H241" s="46">
        <f>IF($A241="","",IFERROR($E241/$G241,0))</f>
        <v/>
      </c>
      <c r="I241" s="31">
        <f>IF($A241="","",IF(COUNTIF('Frais généraux'!$A$2:$A$151,$A241)=0,"ID inconnu",IF(OR(NOT(ISNUMBER($E241)),$E241&lt;=0),"Coefficient invalide",IF(OR(AND($B241="Lot",OR($C241="",$D241&lt;&gt;"")),AND($B241="Période",OR($D241="",$C241&lt;&gt;"")),AND($B241&lt;&gt;"Lot",$B241&lt;&gt;"Période")),"Cible incohérente",IF(IF($B241="Lot",COUNTIFS('Ventilation'!$A$2:$A$501,$A241,'Ventilation'!$C$2:$C$501,$C241),COUNTIFS('Ventilation'!$A$2:$A$501,$A241,'Ventilation'!$D$2:$D$501,$D241))&gt;1,"Cible en double","")))))</f>
        <v/>
      </c>
      <c r="J241" s="45">
        <f>IF(OR($A241="",$I241&lt;&gt;""),"",$F241*$H241)</f>
        <v/>
      </c>
    </row>
    <row r="242">
      <c r="A242" s="23" t="n"/>
      <c r="B242" s="29">
        <f>IF($A242="","",IFERROR(_xlfn.XLOOKUP($A242,'Frais généraux'!$A$2:$A$151,'Frais généraux'!$G$2:$G$151),""))</f>
        <v/>
      </c>
      <c r="C242" s="28" t="n"/>
      <c r="D242" s="48" t="n"/>
      <c r="E242" s="32" t="n"/>
      <c r="F242" s="42">
        <f>IF($A242="","",IFERROR(_xlfn.XLOOKUP($A242,'Frais généraux'!$A$2:$A$151,'Frais généraux'!$I$2:$I$151),""))</f>
        <v/>
      </c>
      <c r="G242" s="33">
        <f>IF($A242="","",SUMIFS('Ventilation'!$E$2:$E$501,'Ventilation'!$A$2:$A$501,$A242))</f>
        <v/>
      </c>
      <c r="H242" s="43">
        <f>IF($A242="","",IFERROR($E242/$G242,0))</f>
        <v/>
      </c>
      <c r="I242" s="29">
        <f>IF($A242="","",IF(COUNTIF('Frais généraux'!$A$2:$A$151,$A242)=0,"ID inconnu",IF(OR(NOT(ISNUMBER($E242)),$E242&lt;=0),"Coefficient invalide",IF(OR(AND($B242="Lot",OR($C242="",$D242&lt;&gt;"")),AND($B242="Période",OR($D242="",$C242&lt;&gt;"")),AND($B242&lt;&gt;"Lot",$B242&lt;&gt;"Période")),"Cible incohérente",IF(IF($B242="Lot",COUNTIFS('Ventilation'!$A$2:$A$501,$A242,'Ventilation'!$C$2:$C$501,$C242),COUNTIFS('Ventilation'!$A$2:$A$501,$A242,'Ventilation'!$D$2:$D$501,$D242))&gt;1,"Cible en double","")))))</f>
        <v/>
      </c>
      <c r="J242" s="42">
        <f>IF(OR($A242="",$I242&lt;&gt;""),"",$F242*$H242)</f>
        <v/>
      </c>
    </row>
    <row r="243">
      <c r="A243" s="23" t="n"/>
      <c r="B243" s="31">
        <f>IF($A243="","",IFERROR(_xlfn.XLOOKUP($A243,'Frais généraux'!$A$2:$A$151,'Frais généraux'!$G$2:$G$151),""))</f>
        <v/>
      </c>
      <c r="C243" s="28" t="n"/>
      <c r="D243" s="48" t="n"/>
      <c r="E243" s="32" t="n"/>
      <c r="F243" s="45">
        <f>IF($A243="","",IFERROR(_xlfn.XLOOKUP($A243,'Frais généraux'!$A$2:$A$151,'Frais généraux'!$I$2:$I$151),""))</f>
        <v/>
      </c>
      <c r="G243" s="34">
        <f>IF($A243="","",SUMIFS('Ventilation'!$E$2:$E$501,'Ventilation'!$A$2:$A$501,$A243))</f>
        <v/>
      </c>
      <c r="H243" s="46">
        <f>IF($A243="","",IFERROR($E243/$G243,0))</f>
        <v/>
      </c>
      <c r="I243" s="31">
        <f>IF($A243="","",IF(COUNTIF('Frais généraux'!$A$2:$A$151,$A243)=0,"ID inconnu",IF(OR(NOT(ISNUMBER($E243)),$E243&lt;=0),"Coefficient invalide",IF(OR(AND($B243="Lot",OR($C243="",$D243&lt;&gt;"")),AND($B243="Période",OR($D243="",$C243&lt;&gt;"")),AND($B243&lt;&gt;"Lot",$B243&lt;&gt;"Période")),"Cible incohérente",IF(IF($B243="Lot",COUNTIFS('Ventilation'!$A$2:$A$501,$A243,'Ventilation'!$C$2:$C$501,$C243),COUNTIFS('Ventilation'!$A$2:$A$501,$A243,'Ventilation'!$D$2:$D$501,$D243))&gt;1,"Cible en double","")))))</f>
        <v/>
      </c>
      <c r="J243" s="45">
        <f>IF(OR($A243="",$I243&lt;&gt;""),"",$F243*$H243)</f>
        <v/>
      </c>
    </row>
    <row r="244">
      <c r="A244" s="23" t="n"/>
      <c r="B244" s="29">
        <f>IF($A244="","",IFERROR(_xlfn.XLOOKUP($A244,'Frais généraux'!$A$2:$A$151,'Frais généraux'!$G$2:$G$151),""))</f>
        <v/>
      </c>
      <c r="C244" s="28" t="n"/>
      <c r="D244" s="48" t="n"/>
      <c r="E244" s="32" t="n"/>
      <c r="F244" s="42">
        <f>IF($A244="","",IFERROR(_xlfn.XLOOKUP($A244,'Frais généraux'!$A$2:$A$151,'Frais généraux'!$I$2:$I$151),""))</f>
        <v/>
      </c>
      <c r="G244" s="33">
        <f>IF($A244="","",SUMIFS('Ventilation'!$E$2:$E$501,'Ventilation'!$A$2:$A$501,$A244))</f>
        <v/>
      </c>
      <c r="H244" s="43">
        <f>IF($A244="","",IFERROR($E244/$G244,0))</f>
        <v/>
      </c>
      <c r="I244" s="29">
        <f>IF($A244="","",IF(COUNTIF('Frais généraux'!$A$2:$A$151,$A244)=0,"ID inconnu",IF(OR(NOT(ISNUMBER($E244)),$E244&lt;=0),"Coefficient invalide",IF(OR(AND($B244="Lot",OR($C244="",$D244&lt;&gt;"")),AND($B244="Période",OR($D244="",$C244&lt;&gt;"")),AND($B244&lt;&gt;"Lot",$B244&lt;&gt;"Période")),"Cible incohérente",IF(IF($B244="Lot",COUNTIFS('Ventilation'!$A$2:$A$501,$A244,'Ventilation'!$C$2:$C$501,$C244),COUNTIFS('Ventilation'!$A$2:$A$501,$A244,'Ventilation'!$D$2:$D$501,$D244))&gt;1,"Cible en double","")))))</f>
        <v/>
      </c>
      <c r="J244" s="42">
        <f>IF(OR($A244="",$I244&lt;&gt;""),"",$F244*$H244)</f>
        <v/>
      </c>
    </row>
    <row r="245">
      <c r="A245" s="23" t="n"/>
      <c r="B245" s="31">
        <f>IF($A245="","",IFERROR(_xlfn.XLOOKUP($A245,'Frais généraux'!$A$2:$A$151,'Frais généraux'!$G$2:$G$151),""))</f>
        <v/>
      </c>
      <c r="C245" s="28" t="n"/>
      <c r="D245" s="48" t="n"/>
      <c r="E245" s="32" t="n"/>
      <c r="F245" s="45">
        <f>IF($A245="","",IFERROR(_xlfn.XLOOKUP($A245,'Frais généraux'!$A$2:$A$151,'Frais généraux'!$I$2:$I$151),""))</f>
        <v/>
      </c>
      <c r="G245" s="34">
        <f>IF($A245="","",SUMIFS('Ventilation'!$E$2:$E$501,'Ventilation'!$A$2:$A$501,$A245))</f>
        <v/>
      </c>
      <c r="H245" s="46">
        <f>IF($A245="","",IFERROR($E245/$G245,0))</f>
        <v/>
      </c>
      <c r="I245" s="31">
        <f>IF($A245="","",IF(COUNTIF('Frais généraux'!$A$2:$A$151,$A245)=0,"ID inconnu",IF(OR(NOT(ISNUMBER($E245)),$E245&lt;=0),"Coefficient invalide",IF(OR(AND($B245="Lot",OR($C245="",$D245&lt;&gt;"")),AND($B245="Période",OR($D245="",$C245&lt;&gt;"")),AND($B245&lt;&gt;"Lot",$B245&lt;&gt;"Période")),"Cible incohérente",IF(IF($B245="Lot",COUNTIFS('Ventilation'!$A$2:$A$501,$A245,'Ventilation'!$C$2:$C$501,$C245),COUNTIFS('Ventilation'!$A$2:$A$501,$A245,'Ventilation'!$D$2:$D$501,$D245))&gt;1,"Cible en double","")))))</f>
        <v/>
      </c>
      <c r="J245" s="45">
        <f>IF(OR($A245="",$I245&lt;&gt;""),"",$F245*$H245)</f>
        <v/>
      </c>
    </row>
    <row r="246">
      <c r="A246" s="23" t="n"/>
      <c r="B246" s="29">
        <f>IF($A246="","",IFERROR(_xlfn.XLOOKUP($A246,'Frais généraux'!$A$2:$A$151,'Frais généraux'!$G$2:$G$151),""))</f>
        <v/>
      </c>
      <c r="C246" s="28" t="n"/>
      <c r="D246" s="48" t="n"/>
      <c r="E246" s="32" t="n"/>
      <c r="F246" s="42">
        <f>IF($A246="","",IFERROR(_xlfn.XLOOKUP($A246,'Frais généraux'!$A$2:$A$151,'Frais généraux'!$I$2:$I$151),""))</f>
        <v/>
      </c>
      <c r="G246" s="33">
        <f>IF($A246="","",SUMIFS('Ventilation'!$E$2:$E$501,'Ventilation'!$A$2:$A$501,$A246))</f>
        <v/>
      </c>
      <c r="H246" s="43">
        <f>IF($A246="","",IFERROR($E246/$G246,0))</f>
        <v/>
      </c>
      <c r="I246" s="29">
        <f>IF($A246="","",IF(COUNTIF('Frais généraux'!$A$2:$A$151,$A246)=0,"ID inconnu",IF(OR(NOT(ISNUMBER($E246)),$E246&lt;=0),"Coefficient invalide",IF(OR(AND($B246="Lot",OR($C246="",$D246&lt;&gt;"")),AND($B246="Période",OR($D246="",$C246&lt;&gt;"")),AND($B246&lt;&gt;"Lot",$B246&lt;&gt;"Période")),"Cible incohérente",IF(IF($B246="Lot",COUNTIFS('Ventilation'!$A$2:$A$501,$A246,'Ventilation'!$C$2:$C$501,$C246),COUNTIFS('Ventilation'!$A$2:$A$501,$A246,'Ventilation'!$D$2:$D$501,$D246))&gt;1,"Cible en double","")))))</f>
        <v/>
      </c>
      <c r="J246" s="42">
        <f>IF(OR($A246="",$I246&lt;&gt;""),"",$F246*$H246)</f>
        <v/>
      </c>
    </row>
    <row r="247">
      <c r="A247" s="23" t="n"/>
      <c r="B247" s="31">
        <f>IF($A247="","",IFERROR(_xlfn.XLOOKUP($A247,'Frais généraux'!$A$2:$A$151,'Frais généraux'!$G$2:$G$151),""))</f>
        <v/>
      </c>
      <c r="C247" s="28" t="n"/>
      <c r="D247" s="48" t="n"/>
      <c r="E247" s="32" t="n"/>
      <c r="F247" s="45">
        <f>IF($A247="","",IFERROR(_xlfn.XLOOKUP($A247,'Frais généraux'!$A$2:$A$151,'Frais généraux'!$I$2:$I$151),""))</f>
        <v/>
      </c>
      <c r="G247" s="34">
        <f>IF($A247="","",SUMIFS('Ventilation'!$E$2:$E$501,'Ventilation'!$A$2:$A$501,$A247))</f>
        <v/>
      </c>
      <c r="H247" s="46">
        <f>IF($A247="","",IFERROR($E247/$G247,0))</f>
        <v/>
      </c>
      <c r="I247" s="31">
        <f>IF($A247="","",IF(COUNTIF('Frais généraux'!$A$2:$A$151,$A247)=0,"ID inconnu",IF(OR(NOT(ISNUMBER($E247)),$E247&lt;=0),"Coefficient invalide",IF(OR(AND($B247="Lot",OR($C247="",$D247&lt;&gt;"")),AND($B247="Période",OR($D247="",$C247&lt;&gt;"")),AND($B247&lt;&gt;"Lot",$B247&lt;&gt;"Période")),"Cible incohérente",IF(IF($B247="Lot",COUNTIFS('Ventilation'!$A$2:$A$501,$A247,'Ventilation'!$C$2:$C$501,$C247),COUNTIFS('Ventilation'!$A$2:$A$501,$A247,'Ventilation'!$D$2:$D$501,$D247))&gt;1,"Cible en double","")))))</f>
        <v/>
      </c>
      <c r="J247" s="45">
        <f>IF(OR($A247="",$I247&lt;&gt;""),"",$F247*$H247)</f>
        <v/>
      </c>
    </row>
    <row r="248">
      <c r="A248" s="23" t="n"/>
      <c r="B248" s="29">
        <f>IF($A248="","",IFERROR(_xlfn.XLOOKUP($A248,'Frais généraux'!$A$2:$A$151,'Frais généraux'!$G$2:$G$151),""))</f>
        <v/>
      </c>
      <c r="C248" s="28" t="n"/>
      <c r="D248" s="48" t="n"/>
      <c r="E248" s="32" t="n"/>
      <c r="F248" s="42">
        <f>IF($A248="","",IFERROR(_xlfn.XLOOKUP($A248,'Frais généraux'!$A$2:$A$151,'Frais généraux'!$I$2:$I$151),""))</f>
        <v/>
      </c>
      <c r="G248" s="33">
        <f>IF($A248="","",SUMIFS('Ventilation'!$E$2:$E$501,'Ventilation'!$A$2:$A$501,$A248))</f>
        <v/>
      </c>
      <c r="H248" s="43">
        <f>IF($A248="","",IFERROR($E248/$G248,0))</f>
        <v/>
      </c>
      <c r="I248" s="29">
        <f>IF($A248="","",IF(COUNTIF('Frais généraux'!$A$2:$A$151,$A248)=0,"ID inconnu",IF(OR(NOT(ISNUMBER($E248)),$E248&lt;=0),"Coefficient invalide",IF(OR(AND($B248="Lot",OR($C248="",$D248&lt;&gt;"")),AND($B248="Période",OR($D248="",$C248&lt;&gt;"")),AND($B248&lt;&gt;"Lot",$B248&lt;&gt;"Période")),"Cible incohérente",IF(IF($B248="Lot",COUNTIFS('Ventilation'!$A$2:$A$501,$A248,'Ventilation'!$C$2:$C$501,$C248),COUNTIFS('Ventilation'!$A$2:$A$501,$A248,'Ventilation'!$D$2:$D$501,$D248))&gt;1,"Cible en double","")))))</f>
        <v/>
      </c>
      <c r="J248" s="42">
        <f>IF(OR($A248="",$I248&lt;&gt;""),"",$F248*$H248)</f>
        <v/>
      </c>
    </row>
    <row r="249">
      <c r="A249" s="23" t="n"/>
      <c r="B249" s="31">
        <f>IF($A249="","",IFERROR(_xlfn.XLOOKUP($A249,'Frais généraux'!$A$2:$A$151,'Frais généraux'!$G$2:$G$151),""))</f>
        <v/>
      </c>
      <c r="C249" s="28" t="n"/>
      <c r="D249" s="48" t="n"/>
      <c r="E249" s="32" t="n"/>
      <c r="F249" s="45">
        <f>IF($A249="","",IFERROR(_xlfn.XLOOKUP($A249,'Frais généraux'!$A$2:$A$151,'Frais généraux'!$I$2:$I$151),""))</f>
        <v/>
      </c>
      <c r="G249" s="34">
        <f>IF($A249="","",SUMIFS('Ventilation'!$E$2:$E$501,'Ventilation'!$A$2:$A$501,$A249))</f>
        <v/>
      </c>
      <c r="H249" s="46">
        <f>IF($A249="","",IFERROR($E249/$G249,0))</f>
        <v/>
      </c>
      <c r="I249" s="31">
        <f>IF($A249="","",IF(COUNTIF('Frais généraux'!$A$2:$A$151,$A249)=0,"ID inconnu",IF(OR(NOT(ISNUMBER($E249)),$E249&lt;=0),"Coefficient invalide",IF(OR(AND($B249="Lot",OR($C249="",$D249&lt;&gt;"")),AND($B249="Période",OR($D249="",$C249&lt;&gt;"")),AND($B249&lt;&gt;"Lot",$B249&lt;&gt;"Période")),"Cible incohérente",IF(IF($B249="Lot",COUNTIFS('Ventilation'!$A$2:$A$501,$A249,'Ventilation'!$C$2:$C$501,$C249),COUNTIFS('Ventilation'!$A$2:$A$501,$A249,'Ventilation'!$D$2:$D$501,$D249))&gt;1,"Cible en double","")))))</f>
        <v/>
      </c>
      <c r="J249" s="45">
        <f>IF(OR($A249="",$I249&lt;&gt;""),"",$F249*$H249)</f>
        <v/>
      </c>
    </row>
    <row r="250">
      <c r="A250" s="23" t="n"/>
      <c r="B250" s="29">
        <f>IF($A250="","",IFERROR(_xlfn.XLOOKUP($A250,'Frais généraux'!$A$2:$A$151,'Frais généraux'!$G$2:$G$151),""))</f>
        <v/>
      </c>
      <c r="C250" s="28" t="n"/>
      <c r="D250" s="48" t="n"/>
      <c r="E250" s="32" t="n"/>
      <c r="F250" s="42">
        <f>IF($A250="","",IFERROR(_xlfn.XLOOKUP($A250,'Frais généraux'!$A$2:$A$151,'Frais généraux'!$I$2:$I$151),""))</f>
        <v/>
      </c>
      <c r="G250" s="33">
        <f>IF($A250="","",SUMIFS('Ventilation'!$E$2:$E$501,'Ventilation'!$A$2:$A$501,$A250))</f>
        <v/>
      </c>
      <c r="H250" s="43">
        <f>IF($A250="","",IFERROR($E250/$G250,0))</f>
        <v/>
      </c>
      <c r="I250" s="29">
        <f>IF($A250="","",IF(COUNTIF('Frais généraux'!$A$2:$A$151,$A250)=0,"ID inconnu",IF(OR(NOT(ISNUMBER($E250)),$E250&lt;=0),"Coefficient invalide",IF(OR(AND($B250="Lot",OR($C250="",$D250&lt;&gt;"")),AND($B250="Période",OR($D250="",$C250&lt;&gt;"")),AND($B250&lt;&gt;"Lot",$B250&lt;&gt;"Période")),"Cible incohérente",IF(IF($B250="Lot",COUNTIFS('Ventilation'!$A$2:$A$501,$A250,'Ventilation'!$C$2:$C$501,$C250),COUNTIFS('Ventilation'!$A$2:$A$501,$A250,'Ventilation'!$D$2:$D$501,$D250))&gt;1,"Cible en double","")))))</f>
        <v/>
      </c>
      <c r="J250" s="42">
        <f>IF(OR($A250="",$I250&lt;&gt;""),"",$F250*$H250)</f>
        <v/>
      </c>
    </row>
    <row r="251">
      <c r="A251" s="23" t="n"/>
      <c r="B251" s="31">
        <f>IF($A251="","",IFERROR(_xlfn.XLOOKUP($A251,'Frais généraux'!$A$2:$A$151,'Frais généraux'!$G$2:$G$151),""))</f>
        <v/>
      </c>
      <c r="C251" s="28" t="n"/>
      <c r="D251" s="48" t="n"/>
      <c r="E251" s="32" t="n"/>
      <c r="F251" s="45">
        <f>IF($A251="","",IFERROR(_xlfn.XLOOKUP($A251,'Frais généraux'!$A$2:$A$151,'Frais généraux'!$I$2:$I$151),""))</f>
        <v/>
      </c>
      <c r="G251" s="34">
        <f>IF($A251="","",SUMIFS('Ventilation'!$E$2:$E$501,'Ventilation'!$A$2:$A$501,$A251))</f>
        <v/>
      </c>
      <c r="H251" s="46">
        <f>IF($A251="","",IFERROR($E251/$G251,0))</f>
        <v/>
      </c>
      <c r="I251" s="31">
        <f>IF($A251="","",IF(COUNTIF('Frais généraux'!$A$2:$A$151,$A251)=0,"ID inconnu",IF(OR(NOT(ISNUMBER($E251)),$E251&lt;=0),"Coefficient invalide",IF(OR(AND($B251="Lot",OR($C251="",$D251&lt;&gt;"")),AND($B251="Période",OR($D251="",$C251&lt;&gt;"")),AND($B251&lt;&gt;"Lot",$B251&lt;&gt;"Période")),"Cible incohérente",IF(IF($B251="Lot",COUNTIFS('Ventilation'!$A$2:$A$501,$A251,'Ventilation'!$C$2:$C$501,$C251),COUNTIFS('Ventilation'!$A$2:$A$501,$A251,'Ventilation'!$D$2:$D$501,$D251))&gt;1,"Cible en double","")))))</f>
        <v/>
      </c>
      <c r="J251" s="45">
        <f>IF(OR($A251="",$I251&lt;&gt;""),"",$F251*$H251)</f>
        <v/>
      </c>
    </row>
    <row r="252">
      <c r="A252" s="23" t="n"/>
      <c r="B252" s="29">
        <f>IF($A252="","",IFERROR(_xlfn.XLOOKUP($A252,'Frais généraux'!$A$2:$A$151,'Frais généraux'!$G$2:$G$151),""))</f>
        <v/>
      </c>
      <c r="C252" s="28" t="n"/>
      <c r="D252" s="48" t="n"/>
      <c r="E252" s="32" t="n"/>
      <c r="F252" s="42">
        <f>IF($A252="","",IFERROR(_xlfn.XLOOKUP($A252,'Frais généraux'!$A$2:$A$151,'Frais généraux'!$I$2:$I$151),""))</f>
        <v/>
      </c>
      <c r="G252" s="33">
        <f>IF($A252="","",SUMIFS('Ventilation'!$E$2:$E$501,'Ventilation'!$A$2:$A$501,$A252))</f>
        <v/>
      </c>
      <c r="H252" s="43">
        <f>IF($A252="","",IFERROR($E252/$G252,0))</f>
        <v/>
      </c>
      <c r="I252" s="29">
        <f>IF($A252="","",IF(COUNTIF('Frais généraux'!$A$2:$A$151,$A252)=0,"ID inconnu",IF(OR(NOT(ISNUMBER($E252)),$E252&lt;=0),"Coefficient invalide",IF(OR(AND($B252="Lot",OR($C252="",$D252&lt;&gt;"")),AND($B252="Période",OR($D252="",$C252&lt;&gt;"")),AND($B252&lt;&gt;"Lot",$B252&lt;&gt;"Période")),"Cible incohérente",IF(IF($B252="Lot",COUNTIFS('Ventilation'!$A$2:$A$501,$A252,'Ventilation'!$C$2:$C$501,$C252),COUNTIFS('Ventilation'!$A$2:$A$501,$A252,'Ventilation'!$D$2:$D$501,$D252))&gt;1,"Cible en double","")))))</f>
        <v/>
      </c>
      <c r="J252" s="42">
        <f>IF(OR($A252="",$I252&lt;&gt;""),"",$F252*$H252)</f>
        <v/>
      </c>
    </row>
    <row r="253">
      <c r="A253" s="23" t="n"/>
      <c r="B253" s="31">
        <f>IF($A253="","",IFERROR(_xlfn.XLOOKUP($A253,'Frais généraux'!$A$2:$A$151,'Frais généraux'!$G$2:$G$151),""))</f>
        <v/>
      </c>
      <c r="C253" s="28" t="n"/>
      <c r="D253" s="48" t="n"/>
      <c r="E253" s="32" t="n"/>
      <c r="F253" s="45">
        <f>IF($A253="","",IFERROR(_xlfn.XLOOKUP($A253,'Frais généraux'!$A$2:$A$151,'Frais généraux'!$I$2:$I$151),""))</f>
        <v/>
      </c>
      <c r="G253" s="34">
        <f>IF($A253="","",SUMIFS('Ventilation'!$E$2:$E$501,'Ventilation'!$A$2:$A$501,$A253))</f>
        <v/>
      </c>
      <c r="H253" s="46">
        <f>IF($A253="","",IFERROR($E253/$G253,0))</f>
        <v/>
      </c>
      <c r="I253" s="31">
        <f>IF($A253="","",IF(COUNTIF('Frais généraux'!$A$2:$A$151,$A253)=0,"ID inconnu",IF(OR(NOT(ISNUMBER($E253)),$E253&lt;=0),"Coefficient invalide",IF(OR(AND($B253="Lot",OR($C253="",$D253&lt;&gt;"")),AND($B253="Période",OR($D253="",$C253&lt;&gt;"")),AND($B253&lt;&gt;"Lot",$B253&lt;&gt;"Période")),"Cible incohérente",IF(IF($B253="Lot",COUNTIFS('Ventilation'!$A$2:$A$501,$A253,'Ventilation'!$C$2:$C$501,$C253),COUNTIFS('Ventilation'!$A$2:$A$501,$A253,'Ventilation'!$D$2:$D$501,$D253))&gt;1,"Cible en double","")))))</f>
        <v/>
      </c>
      <c r="J253" s="45">
        <f>IF(OR($A253="",$I253&lt;&gt;""),"",$F253*$H253)</f>
        <v/>
      </c>
    </row>
    <row r="254">
      <c r="A254" s="23" t="n"/>
      <c r="B254" s="29">
        <f>IF($A254="","",IFERROR(_xlfn.XLOOKUP($A254,'Frais généraux'!$A$2:$A$151,'Frais généraux'!$G$2:$G$151),""))</f>
        <v/>
      </c>
      <c r="C254" s="28" t="n"/>
      <c r="D254" s="48" t="n"/>
      <c r="E254" s="32" t="n"/>
      <c r="F254" s="42">
        <f>IF($A254="","",IFERROR(_xlfn.XLOOKUP($A254,'Frais généraux'!$A$2:$A$151,'Frais généraux'!$I$2:$I$151),""))</f>
        <v/>
      </c>
      <c r="G254" s="33">
        <f>IF($A254="","",SUMIFS('Ventilation'!$E$2:$E$501,'Ventilation'!$A$2:$A$501,$A254))</f>
        <v/>
      </c>
      <c r="H254" s="43">
        <f>IF($A254="","",IFERROR($E254/$G254,0))</f>
        <v/>
      </c>
      <c r="I254" s="29">
        <f>IF($A254="","",IF(COUNTIF('Frais généraux'!$A$2:$A$151,$A254)=0,"ID inconnu",IF(OR(NOT(ISNUMBER($E254)),$E254&lt;=0),"Coefficient invalide",IF(OR(AND($B254="Lot",OR($C254="",$D254&lt;&gt;"")),AND($B254="Période",OR($D254="",$C254&lt;&gt;"")),AND($B254&lt;&gt;"Lot",$B254&lt;&gt;"Période")),"Cible incohérente",IF(IF($B254="Lot",COUNTIFS('Ventilation'!$A$2:$A$501,$A254,'Ventilation'!$C$2:$C$501,$C254),COUNTIFS('Ventilation'!$A$2:$A$501,$A254,'Ventilation'!$D$2:$D$501,$D254))&gt;1,"Cible en double","")))))</f>
        <v/>
      </c>
      <c r="J254" s="42">
        <f>IF(OR($A254="",$I254&lt;&gt;""),"",$F254*$H254)</f>
        <v/>
      </c>
    </row>
    <row r="255">
      <c r="A255" s="23" t="n"/>
      <c r="B255" s="31">
        <f>IF($A255="","",IFERROR(_xlfn.XLOOKUP($A255,'Frais généraux'!$A$2:$A$151,'Frais généraux'!$G$2:$G$151),""))</f>
        <v/>
      </c>
      <c r="C255" s="28" t="n"/>
      <c r="D255" s="48" t="n"/>
      <c r="E255" s="32" t="n"/>
      <c r="F255" s="45">
        <f>IF($A255="","",IFERROR(_xlfn.XLOOKUP($A255,'Frais généraux'!$A$2:$A$151,'Frais généraux'!$I$2:$I$151),""))</f>
        <v/>
      </c>
      <c r="G255" s="34">
        <f>IF($A255="","",SUMIFS('Ventilation'!$E$2:$E$501,'Ventilation'!$A$2:$A$501,$A255))</f>
        <v/>
      </c>
      <c r="H255" s="46">
        <f>IF($A255="","",IFERROR($E255/$G255,0))</f>
        <v/>
      </c>
      <c r="I255" s="31">
        <f>IF($A255="","",IF(COUNTIF('Frais généraux'!$A$2:$A$151,$A255)=0,"ID inconnu",IF(OR(NOT(ISNUMBER($E255)),$E255&lt;=0),"Coefficient invalide",IF(OR(AND($B255="Lot",OR($C255="",$D255&lt;&gt;"")),AND($B255="Période",OR($D255="",$C255&lt;&gt;"")),AND($B255&lt;&gt;"Lot",$B255&lt;&gt;"Période")),"Cible incohérente",IF(IF($B255="Lot",COUNTIFS('Ventilation'!$A$2:$A$501,$A255,'Ventilation'!$C$2:$C$501,$C255),COUNTIFS('Ventilation'!$A$2:$A$501,$A255,'Ventilation'!$D$2:$D$501,$D255))&gt;1,"Cible en double","")))))</f>
        <v/>
      </c>
      <c r="J255" s="45">
        <f>IF(OR($A255="",$I255&lt;&gt;""),"",$F255*$H255)</f>
        <v/>
      </c>
    </row>
    <row r="256">
      <c r="A256" s="23" t="n"/>
      <c r="B256" s="29">
        <f>IF($A256="","",IFERROR(_xlfn.XLOOKUP($A256,'Frais généraux'!$A$2:$A$151,'Frais généraux'!$G$2:$G$151),""))</f>
        <v/>
      </c>
      <c r="C256" s="28" t="n"/>
      <c r="D256" s="48" t="n"/>
      <c r="E256" s="32" t="n"/>
      <c r="F256" s="42">
        <f>IF($A256="","",IFERROR(_xlfn.XLOOKUP($A256,'Frais généraux'!$A$2:$A$151,'Frais généraux'!$I$2:$I$151),""))</f>
        <v/>
      </c>
      <c r="G256" s="33">
        <f>IF($A256="","",SUMIFS('Ventilation'!$E$2:$E$501,'Ventilation'!$A$2:$A$501,$A256))</f>
        <v/>
      </c>
      <c r="H256" s="43">
        <f>IF($A256="","",IFERROR($E256/$G256,0))</f>
        <v/>
      </c>
      <c r="I256" s="29">
        <f>IF($A256="","",IF(COUNTIF('Frais généraux'!$A$2:$A$151,$A256)=0,"ID inconnu",IF(OR(NOT(ISNUMBER($E256)),$E256&lt;=0),"Coefficient invalide",IF(OR(AND($B256="Lot",OR($C256="",$D256&lt;&gt;"")),AND($B256="Période",OR($D256="",$C256&lt;&gt;"")),AND($B256&lt;&gt;"Lot",$B256&lt;&gt;"Période")),"Cible incohérente",IF(IF($B256="Lot",COUNTIFS('Ventilation'!$A$2:$A$501,$A256,'Ventilation'!$C$2:$C$501,$C256),COUNTIFS('Ventilation'!$A$2:$A$501,$A256,'Ventilation'!$D$2:$D$501,$D256))&gt;1,"Cible en double","")))))</f>
        <v/>
      </c>
      <c r="J256" s="42">
        <f>IF(OR($A256="",$I256&lt;&gt;""),"",$F256*$H256)</f>
        <v/>
      </c>
    </row>
    <row r="257">
      <c r="A257" s="23" t="n"/>
      <c r="B257" s="31">
        <f>IF($A257="","",IFERROR(_xlfn.XLOOKUP($A257,'Frais généraux'!$A$2:$A$151,'Frais généraux'!$G$2:$G$151),""))</f>
        <v/>
      </c>
      <c r="C257" s="28" t="n"/>
      <c r="D257" s="48" t="n"/>
      <c r="E257" s="32" t="n"/>
      <c r="F257" s="45">
        <f>IF($A257="","",IFERROR(_xlfn.XLOOKUP($A257,'Frais généraux'!$A$2:$A$151,'Frais généraux'!$I$2:$I$151),""))</f>
        <v/>
      </c>
      <c r="G257" s="34">
        <f>IF($A257="","",SUMIFS('Ventilation'!$E$2:$E$501,'Ventilation'!$A$2:$A$501,$A257))</f>
        <v/>
      </c>
      <c r="H257" s="46">
        <f>IF($A257="","",IFERROR($E257/$G257,0))</f>
        <v/>
      </c>
      <c r="I257" s="31">
        <f>IF($A257="","",IF(COUNTIF('Frais généraux'!$A$2:$A$151,$A257)=0,"ID inconnu",IF(OR(NOT(ISNUMBER($E257)),$E257&lt;=0),"Coefficient invalide",IF(OR(AND($B257="Lot",OR($C257="",$D257&lt;&gt;"")),AND($B257="Période",OR($D257="",$C257&lt;&gt;"")),AND($B257&lt;&gt;"Lot",$B257&lt;&gt;"Période")),"Cible incohérente",IF(IF($B257="Lot",COUNTIFS('Ventilation'!$A$2:$A$501,$A257,'Ventilation'!$C$2:$C$501,$C257),COUNTIFS('Ventilation'!$A$2:$A$501,$A257,'Ventilation'!$D$2:$D$501,$D257))&gt;1,"Cible en double","")))))</f>
        <v/>
      </c>
      <c r="J257" s="45">
        <f>IF(OR($A257="",$I257&lt;&gt;""),"",$F257*$H257)</f>
        <v/>
      </c>
    </row>
    <row r="258">
      <c r="A258" s="23" t="n"/>
      <c r="B258" s="29">
        <f>IF($A258="","",IFERROR(_xlfn.XLOOKUP($A258,'Frais généraux'!$A$2:$A$151,'Frais généraux'!$G$2:$G$151),""))</f>
        <v/>
      </c>
      <c r="C258" s="28" t="n"/>
      <c r="D258" s="48" t="n"/>
      <c r="E258" s="32" t="n"/>
      <c r="F258" s="42">
        <f>IF($A258="","",IFERROR(_xlfn.XLOOKUP($A258,'Frais généraux'!$A$2:$A$151,'Frais généraux'!$I$2:$I$151),""))</f>
        <v/>
      </c>
      <c r="G258" s="33">
        <f>IF($A258="","",SUMIFS('Ventilation'!$E$2:$E$501,'Ventilation'!$A$2:$A$501,$A258))</f>
        <v/>
      </c>
      <c r="H258" s="43">
        <f>IF($A258="","",IFERROR($E258/$G258,0))</f>
        <v/>
      </c>
      <c r="I258" s="29">
        <f>IF($A258="","",IF(COUNTIF('Frais généraux'!$A$2:$A$151,$A258)=0,"ID inconnu",IF(OR(NOT(ISNUMBER($E258)),$E258&lt;=0),"Coefficient invalide",IF(OR(AND($B258="Lot",OR($C258="",$D258&lt;&gt;"")),AND($B258="Période",OR($D258="",$C258&lt;&gt;"")),AND($B258&lt;&gt;"Lot",$B258&lt;&gt;"Période")),"Cible incohérente",IF(IF($B258="Lot",COUNTIFS('Ventilation'!$A$2:$A$501,$A258,'Ventilation'!$C$2:$C$501,$C258),COUNTIFS('Ventilation'!$A$2:$A$501,$A258,'Ventilation'!$D$2:$D$501,$D258))&gt;1,"Cible en double","")))))</f>
        <v/>
      </c>
      <c r="J258" s="42">
        <f>IF(OR($A258="",$I258&lt;&gt;""),"",$F258*$H258)</f>
        <v/>
      </c>
    </row>
    <row r="259">
      <c r="A259" s="23" t="n"/>
      <c r="B259" s="31">
        <f>IF($A259="","",IFERROR(_xlfn.XLOOKUP($A259,'Frais généraux'!$A$2:$A$151,'Frais généraux'!$G$2:$G$151),""))</f>
        <v/>
      </c>
      <c r="C259" s="28" t="n"/>
      <c r="D259" s="48" t="n"/>
      <c r="E259" s="32" t="n"/>
      <c r="F259" s="45">
        <f>IF($A259="","",IFERROR(_xlfn.XLOOKUP($A259,'Frais généraux'!$A$2:$A$151,'Frais généraux'!$I$2:$I$151),""))</f>
        <v/>
      </c>
      <c r="G259" s="34">
        <f>IF($A259="","",SUMIFS('Ventilation'!$E$2:$E$501,'Ventilation'!$A$2:$A$501,$A259))</f>
        <v/>
      </c>
      <c r="H259" s="46">
        <f>IF($A259="","",IFERROR($E259/$G259,0))</f>
        <v/>
      </c>
      <c r="I259" s="31">
        <f>IF($A259="","",IF(COUNTIF('Frais généraux'!$A$2:$A$151,$A259)=0,"ID inconnu",IF(OR(NOT(ISNUMBER($E259)),$E259&lt;=0),"Coefficient invalide",IF(OR(AND($B259="Lot",OR($C259="",$D259&lt;&gt;"")),AND($B259="Période",OR($D259="",$C259&lt;&gt;"")),AND($B259&lt;&gt;"Lot",$B259&lt;&gt;"Période")),"Cible incohérente",IF(IF($B259="Lot",COUNTIFS('Ventilation'!$A$2:$A$501,$A259,'Ventilation'!$C$2:$C$501,$C259),COUNTIFS('Ventilation'!$A$2:$A$501,$A259,'Ventilation'!$D$2:$D$501,$D259))&gt;1,"Cible en double","")))))</f>
        <v/>
      </c>
      <c r="J259" s="45">
        <f>IF(OR($A259="",$I259&lt;&gt;""),"",$F259*$H259)</f>
        <v/>
      </c>
    </row>
    <row r="260">
      <c r="A260" s="23" t="n"/>
      <c r="B260" s="29">
        <f>IF($A260="","",IFERROR(_xlfn.XLOOKUP($A260,'Frais généraux'!$A$2:$A$151,'Frais généraux'!$G$2:$G$151),""))</f>
        <v/>
      </c>
      <c r="C260" s="28" t="n"/>
      <c r="D260" s="48" t="n"/>
      <c r="E260" s="32" t="n"/>
      <c r="F260" s="42">
        <f>IF($A260="","",IFERROR(_xlfn.XLOOKUP($A260,'Frais généraux'!$A$2:$A$151,'Frais généraux'!$I$2:$I$151),""))</f>
        <v/>
      </c>
      <c r="G260" s="33">
        <f>IF($A260="","",SUMIFS('Ventilation'!$E$2:$E$501,'Ventilation'!$A$2:$A$501,$A260))</f>
        <v/>
      </c>
      <c r="H260" s="43">
        <f>IF($A260="","",IFERROR($E260/$G260,0))</f>
        <v/>
      </c>
      <c r="I260" s="29">
        <f>IF($A260="","",IF(COUNTIF('Frais généraux'!$A$2:$A$151,$A260)=0,"ID inconnu",IF(OR(NOT(ISNUMBER($E260)),$E260&lt;=0),"Coefficient invalide",IF(OR(AND($B260="Lot",OR($C260="",$D260&lt;&gt;"")),AND($B260="Période",OR($D260="",$C260&lt;&gt;"")),AND($B260&lt;&gt;"Lot",$B260&lt;&gt;"Période")),"Cible incohérente",IF(IF($B260="Lot",COUNTIFS('Ventilation'!$A$2:$A$501,$A260,'Ventilation'!$C$2:$C$501,$C260),COUNTIFS('Ventilation'!$A$2:$A$501,$A260,'Ventilation'!$D$2:$D$501,$D260))&gt;1,"Cible en double","")))))</f>
        <v/>
      </c>
      <c r="J260" s="42">
        <f>IF(OR($A260="",$I260&lt;&gt;""),"",$F260*$H260)</f>
        <v/>
      </c>
    </row>
    <row r="261">
      <c r="A261" s="23" t="n"/>
      <c r="B261" s="31">
        <f>IF($A261="","",IFERROR(_xlfn.XLOOKUP($A261,'Frais généraux'!$A$2:$A$151,'Frais généraux'!$G$2:$G$151),""))</f>
        <v/>
      </c>
      <c r="C261" s="28" t="n"/>
      <c r="D261" s="48" t="n"/>
      <c r="E261" s="32" t="n"/>
      <c r="F261" s="45">
        <f>IF($A261="","",IFERROR(_xlfn.XLOOKUP($A261,'Frais généraux'!$A$2:$A$151,'Frais généraux'!$I$2:$I$151),""))</f>
        <v/>
      </c>
      <c r="G261" s="34">
        <f>IF($A261="","",SUMIFS('Ventilation'!$E$2:$E$501,'Ventilation'!$A$2:$A$501,$A261))</f>
        <v/>
      </c>
      <c r="H261" s="46">
        <f>IF($A261="","",IFERROR($E261/$G261,0))</f>
        <v/>
      </c>
      <c r="I261" s="31">
        <f>IF($A261="","",IF(COUNTIF('Frais généraux'!$A$2:$A$151,$A261)=0,"ID inconnu",IF(OR(NOT(ISNUMBER($E261)),$E261&lt;=0),"Coefficient invalide",IF(OR(AND($B261="Lot",OR($C261="",$D261&lt;&gt;"")),AND($B261="Période",OR($D261="",$C261&lt;&gt;"")),AND($B261&lt;&gt;"Lot",$B261&lt;&gt;"Période")),"Cible incohérente",IF(IF($B261="Lot",COUNTIFS('Ventilation'!$A$2:$A$501,$A261,'Ventilation'!$C$2:$C$501,$C261),COUNTIFS('Ventilation'!$A$2:$A$501,$A261,'Ventilation'!$D$2:$D$501,$D261))&gt;1,"Cible en double","")))))</f>
        <v/>
      </c>
      <c r="J261" s="45">
        <f>IF(OR($A261="",$I261&lt;&gt;""),"",$F261*$H261)</f>
        <v/>
      </c>
    </row>
    <row r="262">
      <c r="A262" s="23" t="n"/>
      <c r="B262" s="29">
        <f>IF($A262="","",IFERROR(_xlfn.XLOOKUP($A262,'Frais généraux'!$A$2:$A$151,'Frais généraux'!$G$2:$G$151),""))</f>
        <v/>
      </c>
      <c r="C262" s="28" t="n"/>
      <c r="D262" s="48" t="n"/>
      <c r="E262" s="32" t="n"/>
      <c r="F262" s="42">
        <f>IF($A262="","",IFERROR(_xlfn.XLOOKUP($A262,'Frais généraux'!$A$2:$A$151,'Frais généraux'!$I$2:$I$151),""))</f>
        <v/>
      </c>
      <c r="G262" s="33">
        <f>IF($A262="","",SUMIFS('Ventilation'!$E$2:$E$501,'Ventilation'!$A$2:$A$501,$A262))</f>
        <v/>
      </c>
      <c r="H262" s="43">
        <f>IF($A262="","",IFERROR($E262/$G262,0))</f>
        <v/>
      </c>
      <c r="I262" s="29">
        <f>IF($A262="","",IF(COUNTIF('Frais généraux'!$A$2:$A$151,$A262)=0,"ID inconnu",IF(OR(NOT(ISNUMBER($E262)),$E262&lt;=0),"Coefficient invalide",IF(OR(AND($B262="Lot",OR($C262="",$D262&lt;&gt;"")),AND($B262="Période",OR($D262="",$C262&lt;&gt;"")),AND($B262&lt;&gt;"Lot",$B262&lt;&gt;"Période")),"Cible incohérente",IF(IF($B262="Lot",COUNTIFS('Ventilation'!$A$2:$A$501,$A262,'Ventilation'!$C$2:$C$501,$C262),COUNTIFS('Ventilation'!$A$2:$A$501,$A262,'Ventilation'!$D$2:$D$501,$D262))&gt;1,"Cible en double","")))))</f>
        <v/>
      </c>
      <c r="J262" s="42">
        <f>IF(OR($A262="",$I262&lt;&gt;""),"",$F262*$H262)</f>
        <v/>
      </c>
    </row>
    <row r="263">
      <c r="A263" s="23" t="n"/>
      <c r="B263" s="31">
        <f>IF($A263="","",IFERROR(_xlfn.XLOOKUP($A263,'Frais généraux'!$A$2:$A$151,'Frais généraux'!$G$2:$G$151),""))</f>
        <v/>
      </c>
      <c r="C263" s="28" t="n"/>
      <c r="D263" s="48" t="n"/>
      <c r="E263" s="32" t="n"/>
      <c r="F263" s="45">
        <f>IF($A263="","",IFERROR(_xlfn.XLOOKUP($A263,'Frais généraux'!$A$2:$A$151,'Frais généraux'!$I$2:$I$151),""))</f>
        <v/>
      </c>
      <c r="G263" s="34">
        <f>IF($A263="","",SUMIFS('Ventilation'!$E$2:$E$501,'Ventilation'!$A$2:$A$501,$A263))</f>
        <v/>
      </c>
      <c r="H263" s="46">
        <f>IF($A263="","",IFERROR($E263/$G263,0))</f>
        <v/>
      </c>
      <c r="I263" s="31">
        <f>IF($A263="","",IF(COUNTIF('Frais généraux'!$A$2:$A$151,$A263)=0,"ID inconnu",IF(OR(NOT(ISNUMBER($E263)),$E263&lt;=0),"Coefficient invalide",IF(OR(AND($B263="Lot",OR($C263="",$D263&lt;&gt;"")),AND($B263="Période",OR($D263="",$C263&lt;&gt;"")),AND($B263&lt;&gt;"Lot",$B263&lt;&gt;"Période")),"Cible incohérente",IF(IF($B263="Lot",COUNTIFS('Ventilation'!$A$2:$A$501,$A263,'Ventilation'!$C$2:$C$501,$C263),COUNTIFS('Ventilation'!$A$2:$A$501,$A263,'Ventilation'!$D$2:$D$501,$D263))&gt;1,"Cible en double","")))))</f>
        <v/>
      </c>
      <c r="J263" s="45">
        <f>IF(OR($A263="",$I263&lt;&gt;""),"",$F263*$H263)</f>
        <v/>
      </c>
    </row>
    <row r="264">
      <c r="A264" s="23" t="n"/>
      <c r="B264" s="29">
        <f>IF($A264="","",IFERROR(_xlfn.XLOOKUP($A264,'Frais généraux'!$A$2:$A$151,'Frais généraux'!$G$2:$G$151),""))</f>
        <v/>
      </c>
      <c r="C264" s="28" t="n"/>
      <c r="D264" s="48" t="n"/>
      <c r="E264" s="32" t="n"/>
      <c r="F264" s="42">
        <f>IF($A264="","",IFERROR(_xlfn.XLOOKUP($A264,'Frais généraux'!$A$2:$A$151,'Frais généraux'!$I$2:$I$151),""))</f>
        <v/>
      </c>
      <c r="G264" s="33">
        <f>IF($A264="","",SUMIFS('Ventilation'!$E$2:$E$501,'Ventilation'!$A$2:$A$501,$A264))</f>
        <v/>
      </c>
      <c r="H264" s="43">
        <f>IF($A264="","",IFERROR($E264/$G264,0))</f>
        <v/>
      </c>
      <c r="I264" s="29">
        <f>IF($A264="","",IF(COUNTIF('Frais généraux'!$A$2:$A$151,$A264)=0,"ID inconnu",IF(OR(NOT(ISNUMBER($E264)),$E264&lt;=0),"Coefficient invalide",IF(OR(AND($B264="Lot",OR($C264="",$D264&lt;&gt;"")),AND($B264="Période",OR($D264="",$C264&lt;&gt;"")),AND($B264&lt;&gt;"Lot",$B264&lt;&gt;"Période")),"Cible incohérente",IF(IF($B264="Lot",COUNTIFS('Ventilation'!$A$2:$A$501,$A264,'Ventilation'!$C$2:$C$501,$C264),COUNTIFS('Ventilation'!$A$2:$A$501,$A264,'Ventilation'!$D$2:$D$501,$D264))&gt;1,"Cible en double","")))))</f>
        <v/>
      </c>
      <c r="J264" s="42">
        <f>IF(OR($A264="",$I264&lt;&gt;""),"",$F264*$H264)</f>
        <v/>
      </c>
    </row>
    <row r="265">
      <c r="A265" s="23" t="n"/>
      <c r="B265" s="31">
        <f>IF($A265="","",IFERROR(_xlfn.XLOOKUP($A265,'Frais généraux'!$A$2:$A$151,'Frais généraux'!$G$2:$G$151),""))</f>
        <v/>
      </c>
      <c r="C265" s="28" t="n"/>
      <c r="D265" s="48" t="n"/>
      <c r="E265" s="32" t="n"/>
      <c r="F265" s="45">
        <f>IF($A265="","",IFERROR(_xlfn.XLOOKUP($A265,'Frais généraux'!$A$2:$A$151,'Frais généraux'!$I$2:$I$151),""))</f>
        <v/>
      </c>
      <c r="G265" s="34">
        <f>IF($A265="","",SUMIFS('Ventilation'!$E$2:$E$501,'Ventilation'!$A$2:$A$501,$A265))</f>
        <v/>
      </c>
      <c r="H265" s="46">
        <f>IF($A265="","",IFERROR($E265/$G265,0))</f>
        <v/>
      </c>
      <c r="I265" s="31">
        <f>IF($A265="","",IF(COUNTIF('Frais généraux'!$A$2:$A$151,$A265)=0,"ID inconnu",IF(OR(NOT(ISNUMBER($E265)),$E265&lt;=0),"Coefficient invalide",IF(OR(AND($B265="Lot",OR($C265="",$D265&lt;&gt;"")),AND($B265="Période",OR($D265="",$C265&lt;&gt;"")),AND($B265&lt;&gt;"Lot",$B265&lt;&gt;"Période")),"Cible incohérente",IF(IF($B265="Lot",COUNTIFS('Ventilation'!$A$2:$A$501,$A265,'Ventilation'!$C$2:$C$501,$C265),COUNTIFS('Ventilation'!$A$2:$A$501,$A265,'Ventilation'!$D$2:$D$501,$D265))&gt;1,"Cible en double","")))))</f>
        <v/>
      </c>
      <c r="J265" s="45">
        <f>IF(OR($A265="",$I265&lt;&gt;""),"",$F265*$H265)</f>
        <v/>
      </c>
    </row>
    <row r="266">
      <c r="A266" s="23" t="n"/>
      <c r="B266" s="29">
        <f>IF($A266="","",IFERROR(_xlfn.XLOOKUP($A266,'Frais généraux'!$A$2:$A$151,'Frais généraux'!$G$2:$G$151),""))</f>
        <v/>
      </c>
      <c r="C266" s="28" t="n"/>
      <c r="D266" s="48" t="n"/>
      <c r="E266" s="32" t="n"/>
      <c r="F266" s="42">
        <f>IF($A266="","",IFERROR(_xlfn.XLOOKUP($A266,'Frais généraux'!$A$2:$A$151,'Frais généraux'!$I$2:$I$151),""))</f>
        <v/>
      </c>
      <c r="G266" s="33">
        <f>IF($A266="","",SUMIFS('Ventilation'!$E$2:$E$501,'Ventilation'!$A$2:$A$501,$A266))</f>
        <v/>
      </c>
      <c r="H266" s="43">
        <f>IF($A266="","",IFERROR($E266/$G266,0))</f>
        <v/>
      </c>
      <c r="I266" s="29">
        <f>IF($A266="","",IF(COUNTIF('Frais généraux'!$A$2:$A$151,$A266)=0,"ID inconnu",IF(OR(NOT(ISNUMBER($E266)),$E266&lt;=0),"Coefficient invalide",IF(OR(AND($B266="Lot",OR($C266="",$D266&lt;&gt;"")),AND($B266="Période",OR($D266="",$C266&lt;&gt;"")),AND($B266&lt;&gt;"Lot",$B266&lt;&gt;"Période")),"Cible incohérente",IF(IF($B266="Lot",COUNTIFS('Ventilation'!$A$2:$A$501,$A266,'Ventilation'!$C$2:$C$501,$C266),COUNTIFS('Ventilation'!$A$2:$A$501,$A266,'Ventilation'!$D$2:$D$501,$D266))&gt;1,"Cible en double","")))))</f>
        <v/>
      </c>
      <c r="J266" s="42">
        <f>IF(OR($A266="",$I266&lt;&gt;""),"",$F266*$H266)</f>
        <v/>
      </c>
    </row>
    <row r="267">
      <c r="A267" s="23" t="n"/>
      <c r="B267" s="31">
        <f>IF($A267="","",IFERROR(_xlfn.XLOOKUP($A267,'Frais généraux'!$A$2:$A$151,'Frais généraux'!$G$2:$G$151),""))</f>
        <v/>
      </c>
      <c r="C267" s="28" t="n"/>
      <c r="D267" s="48" t="n"/>
      <c r="E267" s="32" t="n"/>
      <c r="F267" s="45">
        <f>IF($A267="","",IFERROR(_xlfn.XLOOKUP($A267,'Frais généraux'!$A$2:$A$151,'Frais généraux'!$I$2:$I$151),""))</f>
        <v/>
      </c>
      <c r="G267" s="34">
        <f>IF($A267="","",SUMIFS('Ventilation'!$E$2:$E$501,'Ventilation'!$A$2:$A$501,$A267))</f>
        <v/>
      </c>
      <c r="H267" s="46">
        <f>IF($A267="","",IFERROR($E267/$G267,0))</f>
        <v/>
      </c>
      <c r="I267" s="31">
        <f>IF($A267="","",IF(COUNTIF('Frais généraux'!$A$2:$A$151,$A267)=0,"ID inconnu",IF(OR(NOT(ISNUMBER($E267)),$E267&lt;=0),"Coefficient invalide",IF(OR(AND($B267="Lot",OR($C267="",$D267&lt;&gt;"")),AND($B267="Période",OR($D267="",$C267&lt;&gt;"")),AND($B267&lt;&gt;"Lot",$B267&lt;&gt;"Période")),"Cible incohérente",IF(IF($B267="Lot",COUNTIFS('Ventilation'!$A$2:$A$501,$A267,'Ventilation'!$C$2:$C$501,$C267),COUNTIFS('Ventilation'!$A$2:$A$501,$A267,'Ventilation'!$D$2:$D$501,$D267))&gt;1,"Cible en double","")))))</f>
        <v/>
      </c>
      <c r="J267" s="45">
        <f>IF(OR($A267="",$I267&lt;&gt;""),"",$F267*$H267)</f>
        <v/>
      </c>
    </row>
    <row r="268">
      <c r="A268" s="23" t="n"/>
      <c r="B268" s="29">
        <f>IF($A268="","",IFERROR(_xlfn.XLOOKUP($A268,'Frais généraux'!$A$2:$A$151,'Frais généraux'!$G$2:$G$151),""))</f>
        <v/>
      </c>
      <c r="C268" s="28" t="n"/>
      <c r="D268" s="48" t="n"/>
      <c r="E268" s="32" t="n"/>
      <c r="F268" s="42">
        <f>IF($A268="","",IFERROR(_xlfn.XLOOKUP($A268,'Frais généraux'!$A$2:$A$151,'Frais généraux'!$I$2:$I$151),""))</f>
        <v/>
      </c>
      <c r="G268" s="33">
        <f>IF($A268="","",SUMIFS('Ventilation'!$E$2:$E$501,'Ventilation'!$A$2:$A$501,$A268))</f>
        <v/>
      </c>
      <c r="H268" s="43">
        <f>IF($A268="","",IFERROR($E268/$G268,0))</f>
        <v/>
      </c>
      <c r="I268" s="29">
        <f>IF($A268="","",IF(COUNTIF('Frais généraux'!$A$2:$A$151,$A268)=0,"ID inconnu",IF(OR(NOT(ISNUMBER($E268)),$E268&lt;=0),"Coefficient invalide",IF(OR(AND($B268="Lot",OR($C268="",$D268&lt;&gt;"")),AND($B268="Période",OR($D268="",$C268&lt;&gt;"")),AND($B268&lt;&gt;"Lot",$B268&lt;&gt;"Période")),"Cible incohérente",IF(IF($B268="Lot",COUNTIFS('Ventilation'!$A$2:$A$501,$A268,'Ventilation'!$C$2:$C$501,$C268),COUNTIFS('Ventilation'!$A$2:$A$501,$A268,'Ventilation'!$D$2:$D$501,$D268))&gt;1,"Cible en double","")))))</f>
        <v/>
      </c>
      <c r="J268" s="42">
        <f>IF(OR($A268="",$I268&lt;&gt;""),"",$F268*$H268)</f>
        <v/>
      </c>
    </row>
    <row r="269">
      <c r="A269" s="23" t="n"/>
      <c r="B269" s="31">
        <f>IF($A269="","",IFERROR(_xlfn.XLOOKUP($A269,'Frais généraux'!$A$2:$A$151,'Frais généraux'!$G$2:$G$151),""))</f>
        <v/>
      </c>
      <c r="C269" s="28" t="n"/>
      <c r="D269" s="48" t="n"/>
      <c r="E269" s="32" t="n"/>
      <c r="F269" s="45">
        <f>IF($A269="","",IFERROR(_xlfn.XLOOKUP($A269,'Frais généraux'!$A$2:$A$151,'Frais généraux'!$I$2:$I$151),""))</f>
        <v/>
      </c>
      <c r="G269" s="34">
        <f>IF($A269="","",SUMIFS('Ventilation'!$E$2:$E$501,'Ventilation'!$A$2:$A$501,$A269))</f>
        <v/>
      </c>
      <c r="H269" s="46">
        <f>IF($A269="","",IFERROR($E269/$G269,0))</f>
        <v/>
      </c>
      <c r="I269" s="31">
        <f>IF($A269="","",IF(COUNTIF('Frais généraux'!$A$2:$A$151,$A269)=0,"ID inconnu",IF(OR(NOT(ISNUMBER($E269)),$E269&lt;=0),"Coefficient invalide",IF(OR(AND($B269="Lot",OR($C269="",$D269&lt;&gt;"")),AND($B269="Période",OR($D269="",$C269&lt;&gt;"")),AND($B269&lt;&gt;"Lot",$B269&lt;&gt;"Période")),"Cible incohérente",IF(IF($B269="Lot",COUNTIFS('Ventilation'!$A$2:$A$501,$A269,'Ventilation'!$C$2:$C$501,$C269),COUNTIFS('Ventilation'!$A$2:$A$501,$A269,'Ventilation'!$D$2:$D$501,$D269))&gt;1,"Cible en double","")))))</f>
        <v/>
      </c>
      <c r="J269" s="45">
        <f>IF(OR($A269="",$I269&lt;&gt;""),"",$F269*$H269)</f>
        <v/>
      </c>
    </row>
    <row r="270">
      <c r="A270" s="23" t="n"/>
      <c r="B270" s="29">
        <f>IF($A270="","",IFERROR(_xlfn.XLOOKUP($A270,'Frais généraux'!$A$2:$A$151,'Frais généraux'!$G$2:$G$151),""))</f>
        <v/>
      </c>
      <c r="C270" s="28" t="n"/>
      <c r="D270" s="48" t="n"/>
      <c r="E270" s="32" t="n"/>
      <c r="F270" s="42">
        <f>IF($A270="","",IFERROR(_xlfn.XLOOKUP($A270,'Frais généraux'!$A$2:$A$151,'Frais généraux'!$I$2:$I$151),""))</f>
        <v/>
      </c>
      <c r="G270" s="33">
        <f>IF($A270="","",SUMIFS('Ventilation'!$E$2:$E$501,'Ventilation'!$A$2:$A$501,$A270))</f>
        <v/>
      </c>
      <c r="H270" s="43">
        <f>IF($A270="","",IFERROR($E270/$G270,0))</f>
        <v/>
      </c>
      <c r="I270" s="29">
        <f>IF($A270="","",IF(COUNTIF('Frais généraux'!$A$2:$A$151,$A270)=0,"ID inconnu",IF(OR(NOT(ISNUMBER($E270)),$E270&lt;=0),"Coefficient invalide",IF(OR(AND($B270="Lot",OR($C270="",$D270&lt;&gt;"")),AND($B270="Période",OR($D270="",$C270&lt;&gt;"")),AND($B270&lt;&gt;"Lot",$B270&lt;&gt;"Période")),"Cible incohérente",IF(IF($B270="Lot",COUNTIFS('Ventilation'!$A$2:$A$501,$A270,'Ventilation'!$C$2:$C$501,$C270),COUNTIFS('Ventilation'!$A$2:$A$501,$A270,'Ventilation'!$D$2:$D$501,$D270))&gt;1,"Cible en double","")))))</f>
        <v/>
      </c>
      <c r="J270" s="42">
        <f>IF(OR($A270="",$I270&lt;&gt;""),"",$F270*$H270)</f>
        <v/>
      </c>
    </row>
    <row r="271">
      <c r="A271" s="23" t="n"/>
      <c r="B271" s="31">
        <f>IF($A271="","",IFERROR(_xlfn.XLOOKUP($A271,'Frais généraux'!$A$2:$A$151,'Frais généraux'!$G$2:$G$151),""))</f>
        <v/>
      </c>
      <c r="C271" s="28" t="n"/>
      <c r="D271" s="48" t="n"/>
      <c r="E271" s="32" t="n"/>
      <c r="F271" s="45">
        <f>IF($A271="","",IFERROR(_xlfn.XLOOKUP($A271,'Frais généraux'!$A$2:$A$151,'Frais généraux'!$I$2:$I$151),""))</f>
        <v/>
      </c>
      <c r="G271" s="34">
        <f>IF($A271="","",SUMIFS('Ventilation'!$E$2:$E$501,'Ventilation'!$A$2:$A$501,$A271))</f>
        <v/>
      </c>
      <c r="H271" s="46">
        <f>IF($A271="","",IFERROR($E271/$G271,0))</f>
        <v/>
      </c>
      <c r="I271" s="31">
        <f>IF($A271="","",IF(COUNTIF('Frais généraux'!$A$2:$A$151,$A271)=0,"ID inconnu",IF(OR(NOT(ISNUMBER($E271)),$E271&lt;=0),"Coefficient invalide",IF(OR(AND($B271="Lot",OR($C271="",$D271&lt;&gt;"")),AND($B271="Période",OR($D271="",$C271&lt;&gt;"")),AND($B271&lt;&gt;"Lot",$B271&lt;&gt;"Période")),"Cible incohérente",IF(IF($B271="Lot",COUNTIFS('Ventilation'!$A$2:$A$501,$A271,'Ventilation'!$C$2:$C$501,$C271),COUNTIFS('Ventilation'!$A$2:$A$501,$A271,'Ventilation'!$D$2:$D$501,$D271))&gt;1,"Cible en double","")))))</f>
        <v/>
      </c>
      <c r="J271" s="45">
        <f>IF(OR($A271="",$I271&lt;&gt;""),"",$F271*$H271)</f>
        <v/>
      </c>
    </row>
    <row r="272">
      <c r="A272" s="23" t="n"/>
      <c r="B272" s="29">
        <f>IF($A272="","",IFERROR(_xlfn.XLOOKUP($A272,'Frais généraux'!$A$2:$A$151,'Frais généraux'!$G$2:$G$151),""))</f>
        <v/>
      </c>
      <c r="C272" s="28" t="n"/>
      <c r="D272" s="48" t="n"/>
      <c r="E272" s="32" t="n"/>
      <c r="F272" s="42">
        <f>IF($A272="","",IFERROR(_xlfn.XLOOKUP($A272,'Frais généraux'!$A$2:$A$151,'Frais généraux'!$I$2:$I$151),""))</f>
        <v/>
      </c>
      <c r="G272" s="33">
        <f>IF($A272="","",SUMIFS('Ventilation'!$E$2:$E$501,'Ventilation'!$A$2:$A$501,$A272))</f>
        <v/>
      </c>
      <c r="H272" s="43">
        <f>IF($A272="","",IFERROR($E272/$G272,0))</f>
        <v/>
      </c>
      <c r="I272" s="29">
        <f>IF($A272="","",IF(COUNTIF('Frais généraux'!$A$2:$A$151,$A272)=0,"ID inconnu",IF(OR(NOT(ISNUMBER($E272)),$E272&lt;=0),"Coefficient invalide",IF(OR(AND($B272="Lot",OR($C272="",$D272&lt;&gt;"")),AND($B272="Période",OR($D272="",$C272&lt;&gt;"")),AND($B272&lt;&gt;"Lot",$B272&lt;&gt;"Période")),"Cible incohérente",IF(IF($B272="Lot",COUNTIFS('Ventilation'!$A$2:$A$501,$A272,'Ventilation'!$C$2:$C$501,$C272),COUNTIFS('Ventilation'!$A$2:$A$501,$A272,'Ventilation'!$D$2:$D$501,$D272))&gt;1,"Cible en double","")))))</f>
        <v/>
      </c>
      <c r="J272" s="42">
        <f>IF(OR($A272="",$I272&lt;&gt;""),"",$F272*$H272)</f>
        <v/>
      </c>
    </row>
    <row r="273">
      <c r="A273" s="23" t="n"/>
      <c r="B273" s="31">
        <f>IF($A273="","",IFERROR(_xlfn.XLOOKUP($A273,'Frais généraux'!$A$2:$A$151,'Frais généraux'!$G$2:$G$151),""))</f>
        <v/>
      </c>
      <c r="C273" s="28" t="n"/>
      <c r="D273" s="48" t="n"/>
      <c r="E273" s="32" t="n"/>
      <c r="F273" s="45">
        <f>IF($A273="","",IFERROR(_xlfn.XLOOKUP($A273,'Frais généraux'!$A$2:$A$151,'Frais généraux'!$I$2:$I$151),""))</f>
        <v/>
      </c>
      <c r="G273" s="34">
        <f>IF($A273="","",SUMIFS('Ventilation'!$E$2:$E$501,'Ventilation'!$A$2:$A$501,$A273))</f>
        <v/>
      </c>
      <c r="H273" s="46">
        <f>IF($A273="","",IFERROR($E273/$G273,0))</f>
        <v/>
      </c>
      <c r="I273" s="31">
        <f>IF($A273="","",IF(COUNTIF('Frais généraux'!$A$2:$A$151,$A273)=0,"ID inconnu",IF(OR(NOT(ISNUMBER($E273)),$E273&lt;=0),"Coefficient invalide",IF(OR(AND($B273="Lot",OR($C273="",$D273&lt;&gt;"")),AND($B273="Période",OR($D273="",$C273&lt;&gt;"")),AND($B273&lt;&gt;"Lot",$B273&lt;&gt;"Période")),"Cible incohérente",IF(IF($B273="Lot",COUNTIFS('Ventilation'!$A$2:$A$501,$A273,'Ventilation'!$C$2:$C$501,$C273),COUNTIFS('Ventilation'!$A$2:$A$501,$A273,'Ventilation'!$D$2:$D$501,$D273))&gt;1,"Cible en double","")))))</f>
        <v/>
      </c>
      <c r="J273" s="45">
        <f>IF(OR($A273="",$I273&lt;&gt;""),"",$F273*$H273)</f>
        <v/>
      </c>
    </row>
    <row r="274">
      <c r="A274" s="23" t="n"/>
      <c r="B274" s="29">
        <f>IF($A274="","",IFERROR(_xlfn.XLOOKUP($A274,'Frais généraux'!$A$2:$A$151,'Frais généraux'!$G$2:$G$151),""))</f>
        <v/>
      </c>
      <c r="C274" s="28" t="n"/>
      <c r="D274" s="48" t="n"/>
      <c r="E274" s="32" t="n"/>
      <c r="F274" s="42">
        <f>IF($A274="","",IFERROR(_xlfn.XLOOKUP($A274,'Frais généraux'!$A$2:$A$151,'Frais généraux'!$I$2:$I$151),""))</f>
        <v/>
      </c>
      <c r="G274" s="33">
        <f>IF($A274="","",SUMIFS('Ventilation'!$E$2:$E$501,'Ventilation'!$A$2:$A$501,$A274))</f>
        <v/>
      </c>
      <c r="H274" s="43">
        <f>IF($A274="","",IFERROR($E274/$G274,0))</f>
        <v/>
      </c>
      <c r="I274" s="29">
        <f>IF($A274="","",IF(COUNTIF('Frais généraux'!$A$2:$A$151,$A274)=0,"ID inconnu",IF(OR(NOT(ISNUMBER($E274)),$E274&lt;=0),"Coefficient invalide",IF(OR(AND($B274="Lot",OR($C274="",$D274&lt;&gt;"")),AND($B274="Période",OR($D274="",$C274&lt;&gt;"")),AND($B274&lt;&gt;"Lot",$B274&lt;&gt;"Période")),"Cible incohérente",IF(IF($B274="Lot",COUNTIFS('Ventilation'!$A$2:$A$501,$A274,'Ventilation'!$C$2:$C$501,$C274),COUNTIFS('Ventilation'!$A$2:$A$501,$A274,'Ventilation'!$D$2:$D$501,$D274))&gt;1,"Cible en double","")))))</f>
        <v/>
      </c>
      <c r="J274" s="42">
        <f>IF(OR($A274="",$I274&lt;&gt;""),"",$F274*$H274)</f>
        <v/>
      </c>
    </row>
    <row r="275">
      <c r="A275" s="23" t="n"/>
      <c r="B275" s="31">
        <f>IF($A275="","",IFERROR(_xlfn.XLOOKUP($A275,'Frais généraux'!$A$2:$A$151,'Frais généraux'!$G$2:$G$151),""))</f>
        <v/>
      </c>
      <c r="C275" s="28" t="n"/>
      <c r="D275" s="48" t="n"/>
      <c r="E275" s="32" t="n"/>
      <c r="F275" s="45">
        <f>IF($A275="","",IFERROR(_xlfn.XLOOKUP($A275,'Frais généraux'!$A$2:$A$151,'Frais généraux'!$I$2:$I$151),""))</f>
        <v/>
      </c>
      <c r="G275" s="34">
        <f>IF($A275="","",SUMIFS('Ventilation'!$E$2:$E$501,'Ventilation'!$A$2:$A$501,$A275))</f>
        <v/>
      </c>
      <c r="H275" s="46">
        <f>IF($A275="","",IFERROR($E275/$G275,0))</f>
        <v/>
      </c>
      <c r="I275" s="31">
        <f>IF($A275="","",IF(COUNTIF('Frais généraux'!$A$2:$A$151,$A275)=0,"ID inconnu",IF(OR(NOT(ISNUMBER($E275)),$E275&lt;=0),"Coefficient invalide",IF(OR(AND($B275="Lot",OR($C275="",$D275&lt;&gt;"")),AND($B275="Période",OR($D275="",$C275&lt;&gt;"")),AND($B275&lt;&gt;"Lot",$B275&lt;&gt;"Période")),"Cible incohérente",IF(IF($B275="Lot",COUNTIFS('Ventilation'!$A$2:$A$501,$A275,'Ventilation'!$C$2:$C$501,$C275),COUNTIFS('Ventilation'!$A$2:$A$501,$A275,'Ventilation'!$D$2:$D$501,$D275))&gt;1,"Cible en double","")))))</f>
        <v/>
      </c>
      <c r="J275" s="45">
        <f>IF(OR($A275="",$I275&lt;&gt;""),"",$F275*$H275)</f>
        <v/>
      </c>
    </row>
    <row r="276">
      <c r="A276" s="23" t="n"/>
      <c r="B276" s="29">
        <f>IF($A276="","",IFERROR(_xlfn.XLOOKUP($A276,'Frais généraux'!$A$2:$A$151,'Frais généraux'!$G$2:$G$151),""))</f>
        <v/>
      </c>
      <c r="C276" s="28" t="n"/>
      <c r="D276" s="48" t="n"/>
      <c r="E276" s="32" t="n"/>
      <c r="F276" s="42">
        <f>IF($A276="","",IFERROR(_xlfn.XLOOKUP($A276,'Frais généraux'!$A$2:$A$151,'Frais généraux'!$I$2:$I$151),""))</f>
        <v/>
      </c>
      <c r="G276" s="33">
        <f>IF($A276="","",SUMIFS('Ventilation'!$E$2:$E$501,'Ventilation'!$A$2:$A$501,$A276))</f>
        <v/>
      </c>
      <c r="H276" s="43">
        <f>IF($A276="","",IFERROR($E276/$G276,0))</f>
        <v/>
      </c>
      <c r="I276" s="29">
        <f>IF($A276="","",IF(COUNTIF('Frais généraux'!$A$2:$A$151,$A276)=0,"ID inconnu",IF(OR(NOT(ISNUMBER($E276)),$E276&lt;=0),"Coefficient invalide",IF(OR(AND($B276="Lot",OR($C276="",$D276&lt;&gt;"")),AND($B276="Période",OR($D276="",$C276&lt;&gt;"")),AND($B276&lt;&gt;"Lot",$B276&lt;&gt;"Période")),"Cible incohérente",IF(IF($B276="Lot",COUNTIFS('Ventilation'!$A$2:$A$501,$A276,'Ventilation'!$C$2:$C$501,$C276),COUNTIFS('Ventilation'!$A$2:$A$501,$A276,'Ventilation'!$D$2:$D$501,$D276))&gt;1,"Cible en double","")))))</f>
        <v/>
      </c>
      <c r="J276" s="42">
        <f>IF(OR($A276="",$I276&lt;&gt;""),"",$F276*$H276)</f>
        <v/>
      </c>
    </row>
    <row r="277">
      <c r="A277" s="23" t="n"/>
      <c r="B277" s="31">
        <f>IF($A277="","",IFERROR(_xlfn.XLOOKUP($A277,'Frais généraux'!$A$2:$A$151,'Frais généraux'!$G$2:$G$151),""))</f>
        <v/>
      </c>
      <c r="C277" s="28" t="n"/>
      <c r="D277" s="48" t="n"/>
      <c r="E277" s="32" t="n"/>
      <c r="F277" s="45">
        <f>IF($A277="","",IFERROR(_xlfn.XLOOKUP($A277,'Frais généraux'!$A$2:$A$151,'Frais généraux'!$I$2:$I$151),""))</f>
        <v/>
      </c>
      <c r="G277" s="34">
        <f>IF($A277="","",SUMIFS('Ventilation'!$E$2:$E$501,'Ventilation'!$A$2:$A$501,$A277))</f>
        <v/>
      </c>
      <c r="H277" s="46">
        <f>IF($A277="","",IFERROR($E277/$G277,0))</f>
        <v/>
      </c>
      <c r="I277" s="31">
        <f>IF($A277="","",IF(COUNTIF('Frais généraux'!$A$2:$A$151,$A277)=0,"ID inconnu",IF(OR(NOT(ISNUMBER($E277)),$E277&lt;=0),"Coefficient invalide",IF(OR(AND($B277="Lot",OR($C277="",$D277&lt;&gt;"")),AND($B277="Période",OR($D277="",$C277&lt;&gt;"")),AND($B277&lt;&gt;"Lot",$B277&lt;&gt;"Période")),"Cible incohérente",IF(IF($B277="Lot",COUNTIFS('Ventilation'!$A$2:$A$501,$A277,'Ventilation'!$C$2:$C$501,$C277),COUNTIFS('Ventilation'!$A$2:$A$501,$A277,'Ventilation'!$D$2:$D$501,$D277))&gt;1,"Cible en double","")))))</f>
        <v/>
      </c>
      <c r="J277" s="45">
        <f>IF(OR($A277="",$I277&lt;&gt;""),"",$F277*$H277)</f>
        <v/>
      </c>
    </row>
    <row r="278">
      <c r="A278" s="23" t="n"/>
      <c r="B278" s="29">
        <f>IF($A278="","",IFERROR(_xlfn.XLOOKUP($A278,'Frais généraux'!$A$2:$A$151,'Frais généraux'!$G$2:$G$151),""))</f>
        <v/>
      </c>
      <c r="C278" s="28" t="n"/>
      <c r="D278" s="48" t="n"/>
      <c r="E278" s="32" t="n"/>
      <c r="F278" s="42">
        <f>IF($A278="","",IFERROR(_xlfn.XLOOKUP($A278,'Frais généraux'!$A$2:$A$151,'Frais généraux'!$I$2:$I$151),""))</f>
        <v/>
      </c>
      <c r="G278" s="33">
        <f>IF($A278="","",SUMIFS('Ventilation'!$E$2:$E$501,'Ventilation'!$A$2:$A$501,$A278))</f>
        <v/>
      </c>
      <c r="H278" s="43">
        <f>IF($A278="","",IFERROR($E278/$G278,0))</f>
        <v/>
      </c>
      <c r="I278" s="29">
        <f>IF($A278="","",IF(COUNTIF('Frais généraux'!$A$2:$A$151,$A278)=0,"ID inconnu",IF(OR(NOT(ISNUMBER($E278)),$E278&lt;=0),"Coefficient invalide",IF(OR(AND($B278="Lot",OR($C278="",$D278&lt;&gt;"")),AND($B278="Période",OR($D278="",$C278&lt;&gt;"")),AND($B278&lt;&gt;"Lot",$B278&lt;&gt;"Période")),"Cible incohérente",IF(IF($B278="Lot",COUNTIFS('Ventilation'!$A$2:$A$501,$A278,'Ventilation'!$C$2:$C$501,$C278),COUNTIFS('Ventilation'!$A$2:$A$501,$A278,'Ventilation'!$D$2:$D$501,$D278))&gt;1,"Cible en double","")))))</f>
        <v/>
      </c>
      <c r="J278" s="42">
        <f>IF(OR($A278="",$I278&lt;&gt;""),"",$F278*$H278)</f>
        <v/>
      </c>
    </row>
    <row r="279">
      <c r="A279" s="23" t="n"/>
      <c r="B279" s="31">
        <f>IF($A279="","",IFERROR(_xlfn.XLOOKUP($A279,'Frais généraux'!$A$2:$A$151,'Frais généraux'!$G$2:$G$151),""))</f>
        <v/>
      </c>
      <c r="C279" s="28" t="n"/>
      <c r="D279" s="48" t="n"/>
      <c r="E279" s="32" t="n"/>
      <c r="F279" s="45">
        <f>IF($A279="","",IFERROR(_xlfn.XLOOKUP($A279,'Frais généraux'!$A$2:$A$151,'Frais généraux'!$I$2:$I$151),""))</f>
        <v/>
      </c>
      <c r="G279" s="34">
        <f>IF($A279="","",SUMIFS('Ventilation'!$E$2:$E$501,'Ventilation'!$A$2:$A$501,$A279))</f>
        <v/>
      </c>
      <c r="H279" s="46">
        <f>IF($A279="","",IFERROR($E279/$G279,0))</f>
        <v/>
      </c>
      <c r="I279" s="31">
        <f>IF($A279="","",IF(COUNTIF('Frais généraux'!$A$2:$A$151,$A279)=0,"ID inconnu",IF(OR(NOT(ISNUMBER($E279)),$E279&lt;=0),"Coefficient invalide",IF(OR(AND($B279="Lot",OR($C279="",$D279&lt;&gt;"")),AND($B279="Période",OR($D279="",$C279&lt;&gt;"")),AND($B279&lt;&gt;"Lot",$B279&lt;&gt;"Période")),"Cible incohérente",IF(IF($B279="Lot",COUNTIFS('Ventilation'!$A$2:$A$501,$A279,'Ventilation'!$C$2:$C$501,$C279),COUNTIFS('Ventilation'!$A$2:$A$501,$A279,'Ventilation'!$D$2:$D$501,$D279))&gt;1,"Cible en double","")))))</f>
        <v/>
      </c>
      <c r="J279" s="45">
        <f>IF(OR($A279="",$I279&lt;&gt;""),"",$F279*$H279)</f>
        <v/>
      </c>
    </row>
    <row r="280">
      <c r="A280" s="23" t="n"/>
      <c r="B280" s="29">
        <f>IF($A280="","",IFERROR(_xlfn.XLOOKUP($A280,'Frais généraux'!$A$2:$A$151,'Frais généraux'!$G$2:$G$151),""))</f>
        <v/>
      </c>
      <c r="C280" s="28" t="n"/>
      <c r="D280" s="48" t="n"/>
      <c r="E280" s="32" t="n"/>
      <c r="F280" s="42">
        <f>IF($A280="","",IFERROR(_xlfn.XLOOKUP($A280,'Frais généraux'!$A$2:$A$151,'Frais généraux'!$I$2:$I$151),""))</f>
        <v/>
      </c>
      <c r="G280" s="33">
        <f>IF($A280="","",SUMIFS('Ventilation'!$E$2:$E$501,'Ventilation'!$A$2:$A$501,$A280))</f>
        <v/>
      </c>
      <c r="H280" s="43">
        <f>IF($A280="","",IFERROR($E280/$G280,0))</f>
        <v/>
      </c>
      <c r="I280" s="29">
        <f>IF($A280="","",IF(COUNTIF('Frais généraux'!$A$2:$A$151,$A280)=0,"ID inconnu",IF(OR(NOT(ISNUMBER($E280)),$E280&lt;=0),"Coefficient invalide",IF(OR(AND($B280="Lot",OR($C280="",$D280&lt;&gt;"")),AND($B280="Période",OR($D280="",$C280&lt;&gt;"")),AND($B280&lt;&gt;"Lot",$B280&lt;&gt;"Période")),"Cible incohérente",IF(IF($B280="Lot",COUNTIFS('Ventilation'!$A$2:$A$501,$A280,'Ventilation'!$C$2:$C$501,$C280),COUNTIFS('Ventilation'!$A$2:$A$501,$A280,'Ventilation'!$D$2:$D$501,$D280))&gt;1,"Cible en double","")))))</f>
        <v/>
      </c>
      <c r="J280" s="42">
        <f>IF(OR($A280="",$I280&lt;&gt;""),"",$F280*$H280)</f>
        <v/>
      </c>
    </row>
    <row r="281">
      <c r="A281" s="23" t="n"/>
      <c r="B281" s="31">
        <f>IF($A281="","",IFERROR(_xlfn.XLOOKUP($A281,'Frais généraux'!$A$2:$A$151,'Frais généraux'!$G$2:$G$151),""))</f>
        <v/>
      </c>
      <c r="C281" s="28" t="n"/>
      <c r="D281" s="48" t="n"/>
      <c r="E281" s="32" t="n"/>
      <c r="F281" s="45">
        <f>IF($A281="","",IFERROR(_xlfn.XLOOKUP($A281,'Frais généraux'!$A$2:$A$151,'Frais généraux'!$I$2:$I$151),""))</f>
        <v/>
      </c>
      <c r="G281" s="34">
        <f>IF($A281="","",SUMIFS('Ventilation'!$E$2:$E$501,'Ventilation'!$A$2:$A$501,$A281))</f>
        <v/>
      </c>
      <c r="H281" s="46">
        <f>IF($A281="","",IFERROR($E281/$G281,0))</f>
        <v/>
      </c>
      <c r="I281" s="31">
        <f>IF($A281="","",IF(COUNTIF('Frais généraux'!$A$2:$A$151,$A281)=0,"ID inconnu",IF(OR(NOT(ISNUMBER($E281)),$E281&lt;=0),"Coefficient invalide",IF(OR(AND($B281="Lot",OR($C281="",$D281&lt;&gt;"")),AND($B281="Période",OR($D281="",$C281&lt;&gt;"")),AND($B281&lt;&gt;"Lot",$B281&lt;&gt;"Période")),"Cible incohérente",IF(IF($B281="Lot",COUNTIFS('Ventilation'!$A$2:$A$501,$A281,'Ventilation'!$C$2:$C$501,$C281),COUNTIFS('Ventilation'!$A$2:$A$501,$A281,'Ventilation'!$D$2:$D$501,$D281))&gt;1,"Cible en double","")))))</f>
        <v/>
      </c>
      <c r="J281" s="45">
        <f>IF(OR($A281="",$I281&lt;&gt;""),"",$F281*$H281)</f>
        <v/>
      </c>
    </row>
    <row r="282">
      <c r="A282" s="23" t="n"/>
      <c r="B282" s="29">
        <f>IF($A282="","",IFERROR(_xlfn.XLOOKUP($A282,'Frais généraux'!$A$2:$A$151,'Frais généraux'!$G$2:$G$151),""))</f>
        <v/>
      </c>
      <c r="C282" s="28" t="n"/>
      <c r="D282" s="48" t="n"/>
      <c r="E282" s="32" t="n"/>
      <c r="F282" s="42">
        <f>IF($A282="","",IFERROR(_xlfn.XLOOKUP($A282,'Frais généraux'!$A$2:$A$151,'Frais généraux'!$I$2:$I$151),""))</f>
        <v/>
      </c>
      <c r="G282" s="33">
        <f>IF($A282="","",SUMIFS('Ventilation'!$E$2:$E$501,'Ventilation'!$A$2:$A$501,$A282))</f>
        <v/>
      </c>
      <c r="H282" s="43">
        <f>IF($A282="","",IFERROR($E282/$G282,0))</f>
        <v/>
      </c>
      <c r="I282" s="29">
        <f>IF($A282="","",IF(COUNTIF('Frais généraux'!$A$2:$A$151,$A282)=0,"ID inconnu",IF(OR(NOT(ISNUMBER($E282)),$E282&lt;=0),"Coefficient invalide",IF(OR(AND($B282="Lot",OR($C282="",$D282&lt;&gt;"")),AND($B282="Période",OR($D282="",$C282&lt;&gt;"")),AND($B282&lt;&gt;"Lot",$B282&lt;&gt;"Période")),"Cible incohérente",IF(IF($B282="Lot",COUNTIFS('Ventilation'!$A$2:$A$501,$A282,'Ventilation'!$C$2:$C$501,$C282),COUNTIFS('Ventilation'!$A$2:$A$501,$A282,'Ventilation'!$D$2:$D$501,$D282))&gt;1,"Cible en double","")))))</f>
        <v/>
      </c>
      <c r="J282" s="42">
        <f>IF(OR($A282="",$I282&lt;&gt;""),"",$F282*$H282)</f>
        <v/>
      </c>
    </row>
    <row r="283">
      <c r="A283" s="23" t="n"/>
      <c r="B283" s="31">
        <f>IF($A283="","",IFERROR(_xlfn.XLOOKUP($A283,'Frais généraux'!$A$2:$A$151,'Frais généraux'!$G$2:$G$151),""))</f>
        <v/>
      </c>
      <c r="C283" s="28" t="n"/>
      <c r="D283" s="48" t="n"/>
      <c r="E283" s="32" t="n"/>
      <c r="F283" s="45">
        <f>IF($A283="","",IFERROR(_xlfn.XLOOKUP($A283,'Frais généraux'!$A$2:$A$151,'Frais généraux'!$I$2:$I$151),""))</f>
        <v/>
      </c>
      <c r="G283" s="34">
        <f>IF($A283="","",SUMIFS('Ventilation'!$E$2:$E$501,'Ventilation'!$A$2:$A$501,$A283))</f>
        <v/>
      </c>
      <c r="H283" s="46">
        <f>IF($A283="","",IFERROR($E283/$G283,0))</f>
        <v/>
      </c>
      <c r="I283" s="31">
        <f>IF($A283="","",IF(COUNTIF('Frais généraux'!$A$2:$A$151,$A283)=0,"ID inconnu",IF(OR(NOT(ISNUMBER($E283)),$E283&lt;=0),"Coefficient invalide",IF(OR(AND($B283="Lot",OR($C283="",$D283&lt;&gt;"")),AND($B283="Période",OR($D283="",$C283&lt;&gt;"")),AND($B283&lt;&gt;"Lot",$B283&lt;&gt;"Période")),"Cible incohérente",IF(IF($B283="Lot",COUNTIFS('Ventilation'!$A$2:$A$501,$A283,'Ventilation'!$C$2:$C$501,$C283),COUNTIFS('Ventilation'!$A$2:$A$501,$A283,'Ventilation'!$D$2:$D$501,$D283))&gt;1,"Cible en double","")))))</f>
        <v/>
      </c>
      <c r="J283" s="45">
        <f>IF(OR($A283="",$I283&lt;&gt;""),"",$F283*$H283)</f>
        <v/>
      </c>
    </row>
    <row r="284">
      <c r="A284" s="23" t="n"/>
      <c r="B284" s="29">
        <f>IF($A284="","",IFERROR(_xlfn.XLOOKUP($A284,'Frais généraux'!$A$2:$A$151,'Frais généraux'!$G$2:$G$151),""))</f>
        <v/>
      </c>
      <c r="C284" s="28" t="n"/>
      <c r="D284" s="48" t="n"/>
      <c r="E284" s="32" t="n"/>
      <c r="F284" s="42">
        <f>IF($A284="","",IFERROR(_xlfn.XLOOKUP($A284,'Frais généraux'!$A$2:$A$151,'Frais généraux'!$I$2:$I$151),""))</f>
        <v/>
      </c>
      <c r="G284" s="33">
        <f>IF($A284="","",SUMIFS('Ventilation'!$E$2:$E$501,'Ventilation'!$A$2:$A$501,$A284))</f>
        <v/>
      </c>
      <c r="H284" s="43">
        <f>IF($A284="","",IFERROR($E284/$G284,0))</f>
        <v/>
      </c>
      <c r="I284" s="29">
        <f>IF($A284="","",IF(COUNTIF('Frais généraux'!$A$2:$A$151,$A284)=0,"ID inconnu",IF(OR(NOT(ISNUMBER($E284)),$E284&lt;=0),"Coefficient invalide",IF(OR(AND($B284="Lot",OR($C284="",$D284&lt;&gt;"")),AND($B284="Période",OR($D284="",$C284&lt;&gt;"")),AND($B284&lt;&gt;"Lot",$B284&lt;&gt;"Période")),"Cible incohérente",IF(IF($B284="Lot",COUNTIFS('Ventilation'!$A$2:$A$501,$A284,'Ventilation'!$C$2:$C$501,$C284),COUNTIFS('Ventilation'!$A$2:$A$501,$A284,'Ventilation'!$D$2:$D$501,$D284))&gt;1,"Cible en double","")))))</f>
        <v/>
      </c>
      <c r="J284" s="42">
        <f>IF(OR($A284="",$I284&lt;&gt;""),"",$F284*$H284)</f>
        <v/>
      </c>
    </row>
    <row r="285">
      <c r="A285" s="23" t="n"/>
      <c r="B285" s="31">
        <f>IF($A285="","",IFERROR(_xlfn.XLOOKUP($A285,'Frais généraux'!$A$2:$A$151,'Frais généraux'!$G$2:$G$151),""))</f>
        <v/>
      </c>
      <c r="C285" s="28" t="n"/>
      <c r="D285" s="48" t="n"/>
      <c r="E285" s="32" t="n"/>
      <c r="F285" s="45">
        <f>IF($A285="","",IFERROR(_xlfn.XLOOKUP($A285,'Frais généraux'!$A$2:$A$151,'Frais généraux'!$I$2:$I$151),""))</f>
        <v/>
      </c>
      <c r="G285" s="34">
        <f>IF($A285="","",SUMIFS('Ventilation'!$E$2:$E$501,'Ventilation'!$A$2:$A$501,$A285))</f>
        <v/>
      </c>
      <c r="H285" s="46">
        <f>IF($A285="","",IFERROR($E285/$G285,0))</f>
        <v/>
      </c>
      <c r="I285" s="31">
        <f>IF($A285="","",IF(COUNTIF('Frais généraux'!$A$2:$A$151,$A285)=0,"ID inconnu",IF(OR(NOT(ISNUMBER($E285)),$E285&lt;=0),"Coefficient invalide",IF(OR(AND($B285="Lot",OR($C285="",$D285&lt;&gt;"")),AND($B285="Période",OR($D285="",$C285&lt;&gt;"")),AND($B285&lt;&gt;"Lot",$B285&lt;&gt;"Période")),"Cible incohérente",IF(IF($B285="Lot",COUNTIFS('Ventilation'!$A$2:$A$501,$A285,'Ventilation'!$C$2:$C$501,$C285),COUNTIFS('Ventilation'!$A$2:$A$501,$A285,'Ventilation'!$D$2:$D$501,$D285))&gt;1,"Cible en double","")))))</f>
        <v/>
      </c>
      <c r="J285" s="45">
        <f>IF(OR($A285="",$I285&lt;&gt;""),"",$F285*$H285)</f>
        <v/>
      </c>
    </row>
    <row r="286">
      <c r="A286" s="23" t="n"/>
      <c r="B286" s="29">
        <f>IF($A286="","",IFERROR(_xlfn.XLOOKUP($A286,'Frais généraux'!$A$2:$A$151,'Frais généraux'!$G$2:$G$151),""))</f>
        <v/>
      </c>
      <c r="C286" s="28" t="n"/>
      <c r="D286" s="48" t="n"/>
      <c r="E286" s="32" t="n"/>
      <c r="F286" s="42">
        <f>IF($A286="","",IFERROR(_xlfn.XLOOKUP($A286,'Frais généraux'!$A$2:$A$151,'Frais généraux'!$I$2:$I$151),""))</f>
        <v/>
      </c>
      <c r="G286" s="33">
        <f>IF($A286="","",SUMIFS('Ventilation'!$E$2:$E$501,'Ventilation'!$A$2:$A$501,$A286))</f>
        <v/>
      </c>
      <c r="H286" s="43">
        <f>IF($A286="","",IFERROR($E286/$G286,0))</f>
        <v/>
      </c>
      <c r="I286" s="29">
        <f>IF($A286="","",IF(COUNTIF('Frais généraux'!$A$2:$A$151,$A286)=0,"ID inconnu",IF(OR(NOT(ISNUMBER($E286)),$E286&lt;=0),"Coefficient invalide",IF(OR(AND($B286="Lot",OR($C286="",$D286&lt;&gt;"")),AND($B286="Période",OR($D286="",$C286&lt;&gt;"")),AND($B286&lt;&gt;"Lot",$B286&lt;&gt;"Période")),"Cible incohérente",IF(IF($B286="Lot",COUNTIFS('Ventilation'!$A$2:$A$501,$A286,'Ventilation'!$C$2:$C$501,$C286),COUNTIFS('Ventilation'!$A$2:$A$501,$A286,'Ventilation'!$D$2:$D$501,$D286))&gt;1,"Cible en double","")))))</f>
        <v/>
      </c>
      <c r="J286" s="42">
        <f>IF(OR($A286="",$I286&lt;&gt;""),"",$F286*$H286)</f>
        <v/>
      </c>
    </row>
    <row r="287">
      <c r="A287" s="23" t="n"/>
      <c r="B287" s="31">
        <f>IF($A287="","",IFERROR(_xlfn.XLOOKUP($A287,'Frais généraux'!$A$2:$A$151,'Frais généraux'!$G$2:$G$151),""))</f>
        <v/>
      </c>
      <c r="C287" s="28" t="n"/>
      <c r="D287" s="48" t="n"/>
      <c r="E287" s="32" t="n"/>
      <c r="F287" s="45">
        <f>IF($A287="","",IFERROR(_xlfn.XLOOKUP($A287,'Frais généraux'!$A$2:$A$151,'Frais généraux'!$I$2:$I$151),""))</f>
        <v/>
      </c>
      <c r="G287" s="34">
        <f>IF($A287="","",SUMIFS('Ventilation'!$E$2:$E$501,'Ventilation'!$A$2:$A$501,$A287))</f>
        <v/>
      </c>
      <c r="H287" s="46">
        <f>IF($A287="","",IFERROR($E287/$G287,0))</f>
        <v/>
      </c>
      <c r="I287" s="31">
        <f>IF($A287="","",IF(COUNTIF('Frais généraux'!$A$2:$A$151,$A287)=0,"ID inconnu",IF(OR(NOT(ISNUMBER($E287)),$E287&lt;=0),"Coefficient invalide",IF(OR(AND($B287="Lot",OR($C287="",$D287&lt;&gt;"")),AND($B287="Période",OR($D287="",$C287&lt;&gt;"")),AND($B287&lt;&gt;"Lot",$B287&lt;&gt;"Période")),"Cible incohérente",IF(IF($B287="Lot",COUNTIFS('Ventilation'!$A$2:$A$501,$A287,'Ventilation'!$C$2:$C$501,$C287),COUNTIFS('Ventilation'!$A$2:$A$501,$A287,'Ventilation'!$D$2:$D$501,$D287))&gt;1,"Cible en double","")))))</f>
        <v/>
      </c>
      <c r="J287" s="45">
        <f>IF(OR($A287="",$I287&lt;&gt;""),"",$F287*$H287)</f>
        <v/>
      </c>
    </row>
    <row r="288">
      <c r="A288" s="23" t="n"/>
      <c r="B288" s="29">
        <f>IF($A288="","",IFERROR(_xlfn.XLOOKUP($A288,'Frais généraux'!$A$2:$A$151,'Frais généraux'!$G$2:$G$151),""))</f>
        <v/>
      </c>
      <c r="C288" s="28" t="n"/>
      <c r="D288" s="48" t="n"/>
      <c r="E288" s="32" t="n"/>
      <c r="F288" s="42">
        <f>IF($A288="","",IFERROR(_xlfn.XLOOKUP($A288,'Frais généraux'!$A$2:$A$151,'Frais généraux'!$I$2:$I$151),""))</f>
        <v/>
      </c>
      <c r="G288" s="33">
        <f>IF($A288="","",SUMIFS('Ventilation'!$E$2:$E$501,'Ventilation'!$A$2:$A$501,$A288))</f>
        <v/>
      </c>
      <c r="H288" s="43">
        <f>IF($A288="","",IFERROR($E288/$G288,0))</f>
        <v/>
      </c>
      <c r="I288" s="29">
        <f>IF($A288="","",IF(COUNTIF('Frais généraux'!$A$2:$A$151,$A288)=0,"ID inconnu",IF(OR(NOT(ISNUMBER($E288)),$E288&lt;=0),"Coefficient invalide",IF(OR(AND($B288="Lot",OR($C288="",$D288&lt;&gt;"")),AND($B288="Période",OR($D288="",$C288&lt;&gt;"")),AND($B288&lt;&gt;"Lot",$B288&lt;&gt;"Période")),"Cible incohérente",IF(IF($B288="Lot",COUNTIFS('Ventilation'!$A$2:$A$501,$A288,'Ventilation'!$C$2:$C$501,$C288),COUNTIFS('Ventilation'!$A$2:$A$501,$A288,'Ventilation'!$D$2:$D$501,$D288))&gt;1,"Cible en double","")))))</f>
        <v/>
      </c>
      <c r="J288" s="42">
        <f>IF(OR($A288="",$I288&lt;&gt;""),"",$F288*$H288)</f>
        <v/>
      </c>
    </row>
    <row r="289">
      <c r="A289" s="23" t="n"/>
      <c r="B289" s="31">
        <f>IF($A289="","",IFERROR(_xlfn.XLOOKUP($A289,'Frais généraux'!$A$2:$A$151,'Frais généraux'!$G$2:$G$151),""))</f>
        <v/>
      </c>
      <c r="C289" s="28" t="n"/>
      <c r="D289" s="48" t="n"/>
      <c r="E289" s="32" t="n"/>
      <c r="F289" s="45">
        <f>IF($A289="","",IFERROR(_xlfn.XLOOKUP($A289,'Frais généraux'!$A$2:$A$151,'Frais généraux'!$I$2:$I$151),""))</f>
        <v/>
      </c>
      <c r="G289" s="34">
        <f>IF($A289="","",SUMIFS('Ventilation'!$E$2:$E$501,'Ventilation'!$A$2:$A$501,$A289))</f>
        <v/>
      </c>
      <c r="H289" s="46">
        <f>IF($A289="","",IFERROR($E289/$G289,0))</f>
        <v/>
      </c>
      <c r="I289" s="31">
        <f>IF($A289="","",IF(COUNTIF('Frais généraux'!$A$2:$A$151,$A289)=0,"ID inconnu",IF(OR(NOT(ISNUMBER($E289)),$E289&lt;=0),"Coefficient invalide",IF(OR(AND($B289="Lot",OR($C289="",$D289&lt;&gt;"")),AND($B289="Période",OR($D289="",$C289&lt;&gt;"")),AND($B289&lt;&gt;"Lot",$B289&lt;&gt;"Période")),"Cible incohérente",IF(IF($B289="Lot",COUNTIFS('Ventilation'!$A$2:$A$501,$A289,'Ventilation'!$C$2:$C$501,$C289),COUNTIFS('Ventilation'!$A$2:$A$501,$A289,'Ventilation'!$D$2:$D$501,$D289))&gt;1,"Cible en double","")))))</f>
        <v/>
      </c>
      <c r="J289" s="45">
        <f>IF(OR($A289="",$I289&lt;&gt;""),"",$F289*$H289)</f>
        <v/>
      </c>
    </row>
    <row r="290">
      <c r="A290" s="23" t="n"/>
      <c r="B290" s="29">
        <f>IF($A290="","",IFERROR(_xlfn.XLOOKUP($A290,'Frais généraux'!$A$2:$A$151,'Frais généraux'!$G$2:$G$151),""))</f>
        <v/>
      </c>
      <c r="C290" s="28" t="n"/>
      <c r="D290" s="48" t="n"/>
      <c r="E290" s="32" t="n"/>
      <c r="F290" s="42">
        <f>IF($A290="","",IFERROR(_xlfn.XLOOKUP($A290,'Frais généraux'!$A$2:$A$151,'Frais généraux'!$I$2:$I$151),""))</f>
        <v/>
      </c>
      <c r="G290" s="33">
        <f>IF($A290="","",SUMIFS('Ventilation'!$E$2:$E$501,'Ventilation'!$A$2:$A$501,$A290))</f>
        <v/>
      </c>
      <c r="H290" s="43">
        <f>IF($A290="","",IFERROR($E290/$G290,0))</f>
        <v/>
      </c>
      <c r="I290" s="29">
        <f>IF($A290="","",IF(COUNTIF('Frais généraux'!$A$2:$A$151,$A290)=0,"ID inconnu",IF(OR(NOT(ISNUMBER($E290)),$E290&lt;=0),"Coefficient invalide",IF(OR(AND($B290="Lot",OR($C290="",$D290&lt;&gt;"")),AND($B290="Période",OR($D290="",$C290&lt;&gt;"")),AND($B290&lt;&gt;"Lot",$B290&lt;&gt;"Période")),"Cible incohérente",IF(IF($B290="Lot",COUNTIFS('Ventilation'!$A$2:$A$501,$A290,'Ventilation'!$C$2:$C$501,$C290),COUNTIFS('Ventilation'!$A$2:$A$501,$A290,'Ventilation'!$D$2:$D$501,$D290))&gt;1,"Cible en double","")))))</f>
        <v/>
      </c>
      <c r="J290" s="42">
        <f>IF(OR($A290="",$I290&lt;&gt;""),"",$F290*$H290)</f>
        <v/>
      </c>
    </row>
    <row r="291">
      <c r="A291" s="23" t="n"/>
      <c r="B291" s="31">
        <f>IF($A291="","",IFERROR(_xlfn.XLOOKUP($A291,'Frais généraux'!$A$2:$A$151,'Frais généraux'!$G$2:$G$151),""))</f>
        <v/>
      </c>
      <c r="C291" s="28" t="n"/>
      <c r="D291" s="48" t="n"/>
      <c r="E291" s="32" t="n"/>
      <c r="F291" s="45">
        <f>IF($A291="","",IFERROR(_xlfn.XLOOKUP($A291,'Frais généraux'!$A$2:$A$151,'Frais généraux'!$I$2:$I$151),""))</f>
        <v/>
      </c>
      <c r="G291" s="34">
        <f>IF($A291="","",SUMIFS('Ventilation'!$E$2:$E$501,'Ventilation'!$A$2:$A$501,$A291))</f>
        <v/>
      </c>
      <c r="H291" s="46">
        <f>IF($A291="","",IFERROR($E291/$G291,0))</f>
        <v/>
      </c>
      <c r="I291" s="31">
        <f>IF($A291="","",IF(COUNTIF('Frais généraux'!$A$2:$A$151,$A291)=0,"ID inconnu",IF(OR(NOT(ISNUMBER($E291)),$E291&lt;=0),"Coefficient invalide",IF(OR(AND($B291="Lot",OR($C291="",$D291&lt;&gt;"")),AND($B291="Période",OR($D291="",$C291&lt;&gt;"")),AND($B291&lt;&gt;"Lot",$B291&lt;&gt;"Période")),"Cible incohérente",IF(IF($B291="Lot",COUNTIFS('Ventilation'!$A$2:$A$501,$A291,'Ventilation'!$C$2:$C$501,$C291),COUNTIFS('Ventilation'!$A$2:$A$501,$A291,'Ventilation'!$D$2:$D$501,$D291))&gt;1,"Cible en double","")))))</f>
        <v/>
      </c>
      <c r="J291" s="45">
        <f>IF(OR($A291="",$I291&lt;&gt;""),"",$F291*$H291)</f>
        <v/>
      </c>
    </row>
    <row r="292">
      <c r="A292" s="23" t="n"/>
      <c r="B292" s="29">
        <f>IF($A292="","",IFERROR(_xlfn.XLOOKUP($A292,'Frais généraux'!$A$2:$A$151,'Frais généraux'!$G$2:$G$151),""))</f>
        <v/>
      </c>
      <c r="C292" s="28" t="n"/>
      <c r="D292" s="48" t="n"/>
      <c r="E292" s="32" t="n"/>
      <c r="F292" s="42">
        <f>IF($A292="","",IFERROR(_xlfn.XLOOKUP($A292,'Frais généraux'!$A$2:$A$151,'Frais généraux'!$I$2:$I$151),""))</f>
        <v/>
      </c>
      <c r="G292" s="33">
        <f>IF($A292="","",SUMIFS('Ventilation'!$E$2:$E$501,'Ventilation'!$A$2:$A$501,$A292))</f>
        <v/>
      </c>
      <c r="H292" s="43">
        <f>IF($A292="","",IFERROR($E292/$G292,0))</f>
        <v/>
      </c>
      <c r="I292" s="29">
        <f>IF($A292="","",IF(COUNTIF('Frais généraux'!$A$2:$A$151,$A292)=0,"ID inconnu",IF(OR(NOT(ISNUMBER($E292)),$E292&lt;=0),"Coefficient invalide",IF(OR(AND($B292="Lot",OR($C292="",$D292&lt;&gt;"")),AND($B292="Période",OR($D292="",$C292&lt;&gt;"")),AND($B292&lt;&gt;"Lot",$B292&lt;&gt;"Période")),"Cible incohérente",IF(IF($B292="Lot",COUNTIFS('Ventilation'!$A$2:$A$501,$A292,'Ventilation'!$C$2:$C$501,$C292),COUNTIFS('Ventilation'!$A$2:$A$501,$A292,'Ventilation'!$D$2:$D$501,$D292))&gt;1,"Cible en double","")))))</f>
        <v/>
      </c>
      <c r="J292" s="42">
        <f>IF(OR($A292="",$I292&lt;&gt;""),"",$F292*$H292)</f>
        <v/>
      </c>
    </row>
    <row r="293">
      <c r="A293" s="23" t="n"/>
      <c r="B293" s="31">
        <f>IF($A293="","",IFERROR(_xlfn.XLOOKUP($A293,'Frais généraux'!$A$2:$A$151,'Frais généraux'!$G$2:$G$151),""))</f>
        <v/>
      </c>
      <c r="C293" s="28" t="n"/>
      <c r="D293" s="48" t="n"/>
      <c r="E293" s="32" t="n"/>
      <c r="F293" s="45">
        <f>IF($A293="","",IFERROR(_xlfn.XLOOKUP($A293,'Frais généraux'!$A$2:$A$151,'Frais généraux'!$I$2:$I$151),""))</f>
        <v/>
      </c>
      <c r="G293" s="34">
        <f>IF($A293="","",SUMIFS('Ventilation'!$E$2:$E$501,'Ventilation'!$A$2:$A$501,$A293))</f>
        <v/>
      </c>
      <c r="H293" s="46">
        <f>IF($A293="","",IFERROR($E293/$G293,0))</f>
        <v/>
      </c>
      <c r="I293" s="31">
        <f>IF($A293="","",IF(COUNTIF('Frais généraux'!$A$2:$A$151,$A293)=0,"ID inconnu",IF(OR(NOT(ISNUMBER($E293)),$E293&lt;=0),"Coefficient invalide",IF(OR(AND($B293="Lot",OR($C293="",$D293&lt;&gt;"")),AND($B293="Période",OR($D293="",$C293&lt;&gt;"")),AND($B293&lt;&gt;"Lot",$B293&lt;&gt;"Période")),"Cible incohérente",IF(IF($B293="Lot",COUNTIFS('Ventilation'!$A$2:$A$501,$A293,'Ventilation'!$C$2:$C$501,$C293),COUNTIFS('Ventilation'!$A$2:$A$501,$A293,'Ventilation'!$D$2:$D$501,$D293))&gt;1,"Cible en double","")))))</f>
        <v/>
      </c>
      <c r="J293" s="45">
        <f>IF(OR($A293="",$I293&lt;&gt;""),"",$F293*$H293)</f>
        <v/>
      </c>
    </row>
    <row r="294">
      <c r="A294" s="23" t="n"/>
      <c r="B294" s="29">
        <f>IF($A294="","",IFERROR(_xlfn.XLOOKUP($A294,'Frais généraux'!$A$2:$A$151,'Frais généraux'!$G$2:$G$151),""))</f>
        <v/>
      </c>
      <c r="C294" s="28" t="n"/>
      <c r="D294" s="48" t="n"/>
      <c r="E294" s="32" t="n"/>
      <c r="F294" s="42">
        <f>IF($A294="","",IFERROR(_xlfn.XLOOKUP($A294,'Frais généraux'!$A$2:$A$151,'Frais généraux'!$I$2:$I$151),""))</f>
        <v/>
      </c>
      <c r="G294" s="33">
        <f>IF($A294="","",SUMIFS('Ventilation'!$E$2:$E$501,'Ventilation'!$A$2:$A$501,$A294))</f>
        <v/>
      </c>
      <c r="H294" s="43">
        <f>IF($A294="","",IFERROR($E294/$G294,0))</f>
        <v/>
      </c>
      <c r="I294" s="29">
        <f>IF($A294="","",IF(COUNTIF('Frais généraux'!$A$2:$A$151,$A294)=0,"ID inconnu",IF(OR(NOT(ISNUMBER($E294)),$E294&lt;=0),"Coefficient invalide",IF(OR(AND($B294="Lot",OR($C294="",$D294&lt;&gt;"")),AND($B294="Période",OR($D294="",$C294&lt;&gt;"")),AND($B294&lt;&gt;"Lot",$B294&lt;&gt;"Période")),"Cible incohérente",IF(IF($B294="Lot",COUNTIFS('Ventilation'!$A$2:$A$501,$A294,'Ventilation'!$C$2:$C$501,$C294),COUNTIFS('Ventilation'!$A$2:$A$501,$A294,'Ventilation'!$D$2:$D$501,$D294))&gt;1,"Cible en double","")))))</f>
        <v/>
      </c>
      <c r="J294" s="42">
        <f>IF(OR($A294="",$I294&lt;&gt;""),"",$F294*$H294)</f>
        <v/>
      </c>
    </row>
    <row r="295">
      <c r="A295" s="23" t="n"/>
      <c r="B295" s="31">
        <f>IF($A295="","",IFERROR(_xlfn.XLOOKUP($A295,'Frais généraux'!$A$2:$A$151,'Frais généraux'!$G$2:$G$151),""))</f>
        <v/>
      </c>
      <c r="C295" s="28" t="n"/>
      <c r="D295" s="48" t="n"/>
      <c r="E295" s="32" t="n"/>
      <c r="F295" s="45">
        <f>IF($A295="","",IFERROR(_xlfn.XLOOKUP($A295,'Frais généraux'!$A$2:$A$151,'Frais généraux'!$I$2:$I$151),""))</f>
        <v/>
      </c>
      <c r="G295" s="34">
        <f>IF($A295="","",SUMIFS('Ventilation'!$E$2:$E$501,'Ventilation'!$A$2:$A$501,$A295))</f>
        <v/>
      </c>
      <c r="H295" s="46">
        <f>IF($A295="","",IFERROR($E295/$G295,0))</f>
        <v/>
      </c>
      <c r="I295" s="31">
        <f>IF($A295="","",IF(COUNTIF('Frais généraux'!$A$2:$A$151,$A295)=0,"ID inconnu",IF(OR(NOT(ISNUMBER($E295)),$E295&lt;=0),"Coefficient invalide",IF(OR(AND($B295="Lot",OR($C295="",$D295&lt;&gt;"")),AND($B295="Période",OR($D295="",$C295&lt;&gt;"")),AND($B295&lt;&gt;"Lot",$B295&lt;&gt;"Période")),"Cible incohérente",IF(IF($B295="Lot",COUNTIFS('Ventilation'!$A$2:$A$501,$A295,'Ventilation'!$C$2:$C$501,$C295),COUNTIFS('Ventilation'!$A$2:$A$501,$A295,'Ventilation'!$D$2:$D$501,$D295))&gt;1,"Cible en double","")))))</f>
        <v/>
      </c>
      <c r="J295" s="45">
        <f>IF(OR($A295="",$I295&lt;&gt;""),"",$F295*$H295)</f>
        <v/>
      </c>
    </row>
    <row r="296">
      <c r="A296" s="23" t="n"/>
      <c r="B296" s="29">
        <f>IF($A296="","",IFERROR(_xlfn.XLOOKUP($A296,'Frais généraux'!$A$2:$A$151,'Frais généraux'!$G$2:$G$151),""))</f>
        <v/>
      </c>
      <c r="C296" s="28" t="n"/>
      <c r="D296" s="48" t="n"/>
      <c r="E296" s="32" t="n"/>
      <c r="F296" s="42">
        <f>IF($A296="","",IFERROR(_xlfn.XLOOKUP($A296,'Frais généraux'!$A$2:$A$151,'Frais généraux'!$I$2:$I$151),""))</f>
        <v/>
      </c>
      <c r="G296" s="33">
        <f>IF($A296="","",SUMIFS('Ventilation'!$E$2:$E$501,'Ventilation'!$A$2:$A$501,$A296))</f>
        <v/>
      </c>
      <c r="H296" s="43">
        <f>IF($A296="","",IFERROR($E296/$G296,0))</f>
        <v/>
      </c>
      <c r="I296" s="29">
        <f>IF($A296="","",IF(COUNTIF('Frais généraux'!$A$2:$A$151,$A296)=0,"ID inconnu",IF(OR(NOT(ISNUMBER($E296)),$E296&lt;=0),"Coefficient invalide",IF(OR(AND($B296="Lot",OR($C296="",$D296&lt;&gt;"")),AND($B296="Période",OR($D296="",$C296&lt;&gt;"")),AND($B296&lt;&gt;"Lot",$B296&lt;&gt;"Période")),"Cible incohérente",IF(IF($B296="Lot",COUNTIFS('Ventilation'!$A$2:$A$501,$A296,'Ventilation'!$C$2:$C$501,$C296),COUNTIFS('Ventilation'!$A$2:$A$501,$A296,'Ventilation'!$D$2:$D$501,$D296))&gt;1,"Cible en double","")))))</f>
        <v/>
      </c>
      <c r="J296" s="42">
        <f>IF(OR($A296="",$I296&lt;&gt;""),"",$F296*$H296)</f>
        <v/>
      </c>
    </row>
    <row r="297">
      <c r="A297" s="23" t="n"/>
      <c r="B297" s="31">
        <f>IF($A297="","",IFERROR(_xlfn.XLOOKUP($A297,'Frais généraux'!$A$2:$A$151,'Frais généraux'!$G$2:$G$151),""))</f>
        <v/>
      </c>
      <c r="C297" s="28" t="n"/>
      <c r="D297" s="48" t="n"/>
      <c r="E297" s="32" t="n"/>
      <c r="F297" s="45">
        <f>IF($A297="","",IFERROR(_xlfn.XLOOKUP($A297,'Frais généraux'!$A$2:$A$151,'Frais généraux'!$I$2:$I$151),""))</f>
        <v/>
      </c>
      <c r="G297" s="34">
        <f>IF($A297="","",SUMIFS('Ventilation'!$E$2:$E$501,'Ventilation'!$A$2:$A$501,$A297))</f>
        <v/>
      </c>
      <c r="H297" s="46">
        <f>IF($A297="","",IFERROR($E297/$G297,0))</f>
        <v/>
      </c>
      <c r="I297" s="31">
        <f>IF($A297="","",IF(COUNTIF('Frais généraux'!$A$2:$A$151,$A297)=0,"ID inconnu",IF(OR(NOT(ISNUMBER($E297)),$E297&lt;=0),"Coefficient invalide",IF(OR(AND($B297="Lot",OR($C297="",$D297&lt;&gt;"")),AND($B297="Période",OR($D297="",$C297&lt;&gt;"")),AND($B297&lt;&gt;"Lot",$B297&lt;&gt;"Période")),"Cible incohérente",IF(IF($B297="Lot",COUNTIFS('Ventilation'!$A$2:$A$501,$A297,'Ventilation'!$C$2:$C$501,$C297),COUNTIFS('Ventilation'!$A$2:$A$501,$A297,'Ventilation'!$D$2:$D$501,$D297))&gt;1,"Cible en double","")))))</f>
        <v/>
      </c>
      <c r="J297" s="45">
        <f>IF(OR($A297="",$I297&lt;&gt;""),"",$F297*$H297)</f>
        <v/>
      </c>
    </row>
    <row r="298">
      <c r="A298" s="23" t="n"/>
      <c r="B298" s="29">
        <f>IF($A298="","",IFERROR(_xlfn.XLOOKUP($A298,'Frais généraux'!$A$2:$A$151,'Frais généraux'!$G$2:$G$151),""))</f>
        <v/>
      </c>
      <c r="C298" s="28" t="n"/>
      <c r="D298" s="48" t="n"/>
      <c r="E298" s="32" t="n"/>
      <c r="F298" s="42">
        <f>IF($A298="","",IFERROR(_xlfn.XLOOKUP($A298,'Frais généraux'!$A$2:$A$151,'Frais généraux'!$I$2:$I$151),""))</f>
        <v/>
      </c>
      <c r="G298" s="33">
        <f>IF($A298="","",SUMIFS('Ventilation'!$E$2:$E$501,'Ventilation'!$A$2:$A$501,$A298))</f>
        <v/>
      </c>
      <c r="H298" s="43">
        <f>IF($A298="","",IFERROR($E298/$G298,0))</f>
        <v/>
      </c>
      <c r="I298" s="29">
        <f>IF($A298="","",IF(COUNTIF('Frais généraux'!$A$2:$A$151,$A298)=0,"ID inconnu",IF(OR(NOT(ISNUMBER($E298)),$E298&lt;=0),"Coefficient invalide",IF(OR(AND($B298="Lot",OR($C298="",$D298&lt;&gt;"")),AND($B298="Période",OR($D298="",$C298&lt;&gt;"")),AND($B298&lt;&gt;"Lot",$B298&lt;&gt;"Période")),"Cible incohérente",IF(IF($B298="Lot",COUNTIFS('Ventilation'!$A$2:$A$501,$A298,'Ventilation'!$C$2:$C$501,$C298),COUNTIFS('Ventilation'!$A$2:$A$501,$A298,'Ventilation'!$D$2:$D$501,$D298))&gt;1,"Cible en double","")))))</f>
        <v/>
      </c>
      <c r="J298" s="42">
        <f>IF(OR($A298="",$I298&lt;&gt;""),"",$F298*$H298)</f>
        <v/>
      </c>
    </row>
    <row r="299">
      <c r="A299" s="23" t="n"/>
      <c r="B299" s="31">
        <f>IF($A299="","",IFERROR(_xlfn.XLOOKUP($A299,'Frais généraux'!$A$2:$A$151,'Frais généraux'!$G$2:$G$151),""))</f>
        <v/>
      </c>
      <c r="C299" s="28" t="n"/>
      <c r="D299" s="48" t="n"/>
      <c r="E299" s="32" t="n"/>
      <c r="F299" s="45">
        <f>IF($A299="","",IFERROR(_xlfn.XLOOKUP($A299,'Frais généraux'!$A$2:$A$151,'Frais généraux'!$I$2:$I$151),""))</f>
        <v/>
      </c>
      <c r="G299" s="34">
        <f>IF($A299="","",SUMIFS('Ventilation'!$E$2:$E$501,'Ventilation'!$A$2:$A$501,$A299))</f>
        <v/>
      </c>
      <c r="H299" s="46">
        <f>IF($A299="","",IFERROR($E299/$G299,0))</f>
        <v/>
      </c>
      <c r="I299" s="31">
        <f>IF($A299="","",IF(COUNTIF('Frais généraux'!$A$2:$A$151,$A299)=0,"ID inconnu",IF(OR(NOT(ISNUMBER($E299)),$E299&lt;=0),"Coefficient invalide",IF(OR(AND($B299="Lot",OR($C299="",$D299&lt;&gt;"")),AND($B299="Période",OR($D299="",$C299&lt;&gt;"")),AND($B299&lt;&gt;"Lot",$B299&lt;&gt;"Période")),"Cible incohérente",IF(IF($B299="Lot",COUNTIFS('Ventilation'!$A$2:$A$501,$A299,'Ventilation'!$C$2:$C$501,$C299),COUNTIFS('Ventilation'!$A$2:$A$501,$A299,'Ventilation'!$D$2:$D$501,$D299))&gt;1,"Cible en double","")))))</f>
        <v/>
      </c>
      <c r="J299" s="45">
        <f>IF(OR($A299="",$I299&lt;&gt;""),"",$F299*$H299)</f>
        <v/>
      </c>
    </row>
    <row r="300">
      <c r="A300" s="23" t="n"/>
      <c r="B300" s="29">
        <f>IF($A300="","",IFERROR(_xlfn.XLOOKUP($A300,'Frais généraux'!$A$2:$A$151,'Frais généraux'!$G$2:$G$151),""))</f>
        <v/>
      </c>
      <c r="C300" s="28" t="n"/>
      <c r="D300" s="48" t="n"/>
      <c r="E300" s="32" t="n"/>
      <c r="F300" s="42">
        <f>IF($A300="","",IFERROR(_xlfn.XLOOKUP($A300,'Frais généraux'!$A$2:$A$151,'Frais généraux'!$I$2:$I$151),""))</f>
        <v/>
      </c>
      <c r="G300" s="33">
        <f>IF($A300="","",SUMIFS('Ventilation'!$E$2:$E$501,'Ventilation'!$A$2:$A$501,$A300))</f>
        <v/>
      </c>
      <c r="H300" s="43">
        <f>IF($A300="","",IFERROR($E300/$G300,0))</f>
        <v/>
      </c>
      <c r="I300" s="29">
        <f>IF($A300="","",IF(COUNTIF('Frais généraux'!$A$2:$A$151,$A300)=0,"ID inconnu",IF(OR(NOT(ISNUMBER($E300)),$E300&lt;=0),"Coefficient invalide",IF(OR(AND($B300="Lot",OR($C300="",$D300&lt;&gt;"")),AND($B300="Période",OR($D300="",$C300&lt;&gt;"")),AND($B300&lt;&gt;"Lot",$B300&lt;&gt;"Période")),"Cible incohérente",IF(IF($B300="Lot",COUNTIFS('Ventilation'!$A$2:$A$501,$A300,'Ventilation'!$C$2:$C$501,$C300),COUNTIFS('Ventilation'!$A$2:$A$501,$A300,'Ventilation'!$D$2:$D$501,$D300))&gt;1,"Cible en double","")))))</f>
        <v/>
      </c>
      <c r="J300" s="42">
        <f>IF(OR($A300="",$I300&lt;&gt;""),"",$F300*$H300)</f>
        <v/>
      </c>
    </row>
    <row r="301">
      <c r="A301" s="23" t="n"/>
      <c r="B301" s="31">
        <f>IF($A301="","",IFERROR(_xlfn.XLOOKUP($A301,'Frais généraux'!$A$2:$A$151,'Frais généraux'!$G$2:$G$151),""))</f>
        <v/>
      </c>
      <c r="C301" s="28" t="n"/>
      <c r="D301" s="48" t="n"/>
      <c r="E301" s="32" t="n"/>
      <c r="F301" s="45">
        <f>IF($A301="","",IFERROR(_xlfn.XLOOKUP($A301,'Frais généraux'!$A$2:$A$151,'Frais généraux'!$I$2:$I$151),""))</f>
        <v/>
      </c>
      <c r="G301" s="34">
        <f>IF($A301="","",SUMIFS('Ventilation'!$E$2:$E$501,'Ventilation'!$A$2:$A$501,$A301))</f>
        <v/>
      </c>
      <c r="H301" s="46">
        <f>IF($A301="","",IFERROR($E301/$G301,0))</f>
        <v/>
      </c>
      <c r="I301" s="31">
        <f>IF($A301="","",IF(COUNTIF('Frais généraux'!$A$2:$A$151,$A301)=0,"ID inconnu",IF(OR(NOT(ISNUMBER($E301)),$E301&lt;=0),"Coefficient invalide",IF(OR(AND($B301="Lot",OR($C301="",$D301&lt;&gt;"")),AND($B301="Période",OR($D301="",$C301&lt;&gt;"")),AND($B301&lt;&gt;"Lot",$B301&lt;&gt;"Période")),"Cible incohérente",IF(IF($B301="Lot",COUNTIFS('Ventilation'!$A$2:$A$501,$A301,'Ventilation'!$C$2:$C$501,$C301),COUNTIFS('Ventilation'!$A$2:$A$501,$A301,'Ventilation'!$D$2:$D$501,$D301))&gt;1,"Cible en double","")))))</f>
        <v/>
      </c>
      <c r="J301" s="45">
        <f>IF(OR($A301="",$I301&lt;&gt;""),"",$F301*$H301)</f>
        <v/>
      </c>
    </row>
    <row r="302">
      <c r="A302" s="23" t="n"/>
      <c r="B302" s="29">
        <f>IF($A302="","",IFERROR(_xlfn.XLOOKUP($A302,'Frais généraux'!$A$2:$A$151,'Frais généraux'!$G$2:$G$151),""))</f>
        <v/>
      </c>
      <c r="C302" s="28" t="n"/>
      <c r="D302" s="48" t="n"/>
      <c r="E302" s="32" t="n"/>
      <c r="F302" s="42">
        <f>IF($A302="","",IFERROR(_xlfn.XLOOKUP($A302,'Frais généraux'!$A$2:$A$151,'Frais généraux'!$I$2:$I$151),""))</f>
        <v/>
      </c>
      <c r="G302" s="33">
        <f>IF($A302="","",SUMIFS('Ventilation'!$E$2:$E$501,'Ventilation'!$A$2:$A$501,$A302))</f>
        <v/>
      </c>
      <c r="H302" s="43">
        <f>IF($A302="","",IFERROR($E302/$G302,0))</f>
        <v/>
      </c>
      <c r="I302" s="29">
        <f>IF($A302="","",IF(COUNTIF('Frais généraux'!$A$2:$A$151,$A302)=0,"ID inconnu",IF(OR(NOT(ISNUMBER($E302)),$E302&lt;=0),"Coefficient invalide",IF(OR(AND($B302="Lot",OR($C302="",$D302&lt;&gt;"")),AND($B302="Période",OR($D302="",$C302&lt;&gt;"")),AND($B302&lt;&gt;"Lot",$B302&lt;&gt;"Période")),"Cible incohérente",IF(IF($B302="Lot",COUNTIFS('Ventilation'!$A$2:$A$501,$A302,'Ventilation'!$C$2:$C$501,$C302),COUNTIFS('Ventilation'!$A$2:$A$501,$A302,'Ventilation'!$D$2:$D$501,$D302))&gt;1,"Cible en double","")))))</f>
        <v/>
      </c>
      <c r="J302" s="42">
        <f>IF(OR($A302="",$I302&lt;&gt;""),"",$F302*$H302)</f>
        <v/>
      </c>
    </row>
    <row r="303">
      <c r="A303" s="23" t="n"/>
      <c r="B303" s="31">
        <f>IF($A303="","",IFERROR(_xlfn.XLOOKUP($A303,'Frais généraux'!$A$2:$A$151,'Frais généraux'!$G$2:$G$151),""))</f>
        <v/>
      </c>
      <c r="C303" s="28" t="n"/>
      <c r="D303" s="48" t="n"/>
      <c r="E303" s="32" t="n"/>
      <c r="F303" s="45">
        <f>IF($A303="","",IFERROR(_xlfn.XLOOKUP($A303,'Frais généraux'!$A$2:$A$151,'Frais généraux'!$I$2:$I$151),""))</f>
        <v/>
      </c>
      <c r="G303" s="34">
        <f>IF($A303="","",SUMIFS('Ventilation'!$E$2:$E$501,'Ventilation'!$A$2:$A$501,$A303))</f>
        <v/>
      </c>
      <c r="H303" s="46">
        <f>IF($A303="","",IFERROR($E303/$G303,0))</f>
        <v/>
      </c>
      <c r="I303" s="31">
        <f>IF($A303="","",IF(COUNTIF('Frais généraux'!$A$2:$A$151,$A303)=0,"ID inconnu",IF(OR(NOT(ISNUMBER($E303)),$E303&lt;=0),"Coefficient invalide",IF(OR(AND($B303="Lot",OR($C303="",$D303&lt;&gt;"")),AND($B303="Période",OR($D303="",$C303&lt;&gt;"")),AND($B303&lt;&gt;"Lot",$B303&lt;&gt;"Période")),"Cible incohérente",IF(IF($B303="Lot",COUNTIFS('Ventilation'!$A$2:$A$501,$A303,'Ventilation'!$C$2:$C$501,$C303),COUNTIFS('Ventilation'!$A$2:$A$501,$A303,'Ventilation'!$D$2:$D$501,$D303))&gt;1,"Cible en double","")))))</f>
        <v/>
      </c>
      <c r="J303" s="45">
        <f>IF(OR($A303="",$I303&lt;&gt;""),"",$F303*$H303)</f>
        <v/>
      </c>
    </row>
    <row r="304">
      <c r="A304" s="23" t="n"/>
      <c r="B304" s="29">
        <f>IF($A304="","",IFERROR(_xlfn.XLOOKUP($A304,'Frais généraux'!$A$2:$A$151,'Frais généraux'!$G$2:$G$151),""))</f>
        <v/>
      </c>
      <c r="C304" s="28" t="n"/>
      <c r="D304" s="48" t="n"/>
      <c r="E304" s="32" t="n"/>
      <c r="F304" s="42">
        <f>IF($A304="","",IFERROR(_xlfn.XLOOKUP($A304,'Frais généraux'!$A$2:$A$151,'Frais généraux'!$I$2:$I$151),""))</f>
        <v/>
      </c>
      <c r="G304" s="33">
        <f>IF($A304="","",SUMIFS('Ventilation'!$E$2:$E$501,'Ventilation'!$A$2:$A$501,$A304))</f>
        <v/>
      </c>
      <c r="H304" s="43">
        <f>IF($A304="","",IFERROR($E304/$G304,0))</f>
        <v/>
      </c>
      <c r="I304" s="29">
        <f>IF($A304="","",IF(COUNTIF('Frais généraux'!$A$2:$A$151,$A304)=0,"ID inconnu",IF(OR(NOT(ISNUMBER($E304)),$E304&lt;=0),"Coefficient invalide",IF(OR(AND($B304="Lot",OR($C304="",$D304&lt;&gt;"")),AND($B304="Période",OR($D304="",$C304&lt;&gt;"")),AND($B304&lt;&gt;"Lot",$B304&lt;&gt;"Période")),"Cible incohérente",IF(IF($B304="Lot",COUNTIFS('Ventilation'!$A$2:$A$501,$A304,'Ventilation'!$C$2:$C$501,$C304),COUNTIFS('Ventilation'!$A$2:$A$501,$A304,'Ventilation'!$D$2:$D$501,$D304))&gt;1,"Cible en double","")))))</f>
        <v/>
      </c>
      <c r="J304" s="42">
        <f>IF(OR($A304="",$I304&lt;&gt;""),"",$F304*$H304)</f>
        <v/>
      </c>
    </row>
    <row r="305">
      <c r="A305" s="23" t="n"/>
      <c r="B305" s="31">
        <f>IF($A305="","",IFERROR(_xlfn.XLOOKUP($A305,'Frais généraux'!$A$2:$A$151,'Frais généraux'!$G$2:$G$151),""))</f>
        <v/>
      </c>
      <c r="C305" s="28" t="n"/>
      <c r="D305" s="48" t="n"/>
      <c r="E305" s="32" t="n"/>
      <c r="F305" s="45">
        <f>IF($A305="","",IFERROR(_xlfn.XLOOKUP($A305,'Frais généraux'!$A$2:$A$151,'Frais généraux'!$I$2:$I$151),""))</f>
        <v/>
      </c>
      <c r="G305" s="34">
        <f>IF($A305="","",SUMIFS('Ventilation'!$E$2:$E$501,'Ventilation'!$A$2:$A$501,$A305))</f>
        <v/>
      </c>
      <c r="H305" s="46">
        <f>IF($A305="","",IFERROR($E305/$G305,0))</f>
        <v/>
      </c>
      <c r="I305" s="31">
        <f>IF($A305="","",IF(COUNTIF('Frais généraux'!$A$2:$A$151,$A305)=0,"ID inconnu",IF(OR(NOT(ISNUMBER($E305)),$E305&lt;=0),"Coefficient invalide",IF(OR(AND($B305="Lot",OR($C305="",$D305&lt;&gt;"")),AND($B305="Période",OR($D305="",$C305&lt;&gt;"")),AND($B305&lt;&gt;"Lot",$B305&lt;&gt;"Période")),"Cible incohérente",IF(IF($B305="Lot",COUNTIFS('Ventilation'!$A$2:$A$501,$A305,'Ventilation'!$C$2:$C$501,$C305),COUNTIFS('Ventilation'!$A$2:$A$501,$A305,'Ventilation'!$D$2:$D$501,$D305))&gt;1,"Cible en double","")))))</f>
        <v/>
      </c>
      <c r="J305" s="45">
        <f>IF(OR($A305="",$I305&lt;&gt;""),"",$F305*$H305)</f>
        <v/>
      </c>
    </row>
    <row r="306">
      <c r="A306" s="23" t="n"/>
      <c r="B306" s="29">
        <f>IF($A306="","",IFERROR(_xlfn.XLOOKUP($A306,'Frais généraux'!$A$2:$A$151,'Frais généraux'!$G$2:$G$151),""))</f>
        <v/>
      </c>
      <c r="C306" s="28" t="n"/>
      <c r="D306" s="48" t="n"/>
      <c r="E306" s="32" t="n"/>
      <c r="F306" s="42">
        <f>IF($A306="","",IFERROR(_xlfn.XLOOKUP($A306,'Frais généraux'!$A$2:$A$151,'Frais généraux'!$I$2:$I$151),""))</f>
        <v/>
      </c>
      <c r="G306" s="33">
        <f>IF($A306="","",SUMIFS('Ventilation'!$E$2:$E$501,'Ventilation'!$A$2:$A$501,$A306))</f>
        <v/>
      </c>
      <c r="H306" s="43">
        <f>IF($A306="","",IFERROR($E306/$G306,0))</f>
        <v/>
      </c>
      <c r="I306" s="29">
        <f>IF($A306="","",IF(COUNTIF('Frais généraux'!$A$2:$A$151,$A306)=0,"ID inconnu",IF(OR(NOT(ISNUMBER($E306)),$E306&lt;=0),"Coefficient invalide",IF(OR(AND($B306="Lot",OR($C306="",$D306&lt;&gt;"")),AND($B306="Période",OR($D306="",$C306&lt;&gt;"")),AND($B306&lt;&gt;"Lot",$B306&lt;&gt;"Période")),"Cible incohérente",IF(IF($B306="Lot",COUNTIFS('Ventilation'!$A$2:$A$501,$A306,'Ventilation'!$C$2:$C$501,$C306),COUNTIFS('Ventilation'!$A$2:$A$501,$A306,'Ventilation'!$D$2:$D$501,$D306))&gt;1,"Cible en double","")))))</f>
        <v/>
      </c>
      <c r="J306" s="42">
        <f>IF(OR($A306="",$I306&lt;&gt;""),"",$F306*$H306)</f>
        <v/>
      </c>
    </row>
    <row r="307">
      <c r="A307" s="23" t="n"/>
      <c r="B307" s="31">
        <f>IF($A307="","",IFERROR(_xlfn.XLOOKUP($A307,'Frais généraux'!$A$2:$A$151,'Frais généraux'!$G$2:$G$151),""))</f>
        <v/>
      </c>
      <c r="C307" s="28" t="n"/>
      <c r="D307" s="48" t="n"/>
      <c r="E307" s="32" t="n"/>
      <c r="F307" s="45">
        <f>IF($A307="","",IFERROR(_xlfn.XLOOKUP($A307,'Frais généraux'!$A$2:$A$151,'Frais généraux'!$I$2:$I$151),""))</f>
        <v/>
      </c>
      <c r="G307" s="34">
        <f>IF($A307="","",SUMIFS('Ventilation'!$E$2:$E$501,'Ventilation'!$A$2:$A$501,$A307))</f>
        <v/>
      </c>
      <c r="H307" s="46">
        <f>IF($A307="","",IFERROR($E307/$G307,0))</f>
        <v/>
      </c>
      <c r="I307" s="31">
        <f>IF($A307="","",IF(COUNTIF('Frais généraux'!$A$2:$A$151,$A307)=0,"ID inconnu",IF(OR(NOT(ISNUMBER($E307)),$E307&lt;=0),"Coefficient invalide",IF(OR(AND($B307="Lot",OR($C307="",$D307&lt;&gt;"")),AND($B307="Période",OR($D307="",$C307&lt;&gt;"")),AND($B307&lt;&gt;"Lot",$B307&lt;&gt;"Période")),"Cible incohérente",IF(IF($B307="Lot",COUNTIFS('Ventilation'!$A$2:$A$501,$A307,'Ventilation'!$C$2:$C$501,$C307),COUNTIFS('Ventilation'!$A$2:$A$501,$A307,'Ventilation'!$D$2:$D$501,$D307))&gt;1,"Cible en double","")))))</f>
        <v/>
      </c>
      <c r="J307" s="45">
        <f>IF(OR($A307="",$I307&lt;&gt;""),"",$F307*$H307)</f>
        <v/>
      </c>
    </row>
    <row r="308">
      <c r="A308" s="23" t="n"/>
      <c r="B308" s="29">
        <f>IF($A308="","",IFERROR(_xlfn.XLOOKUP($A308,'Frais généraux'!$A$2:$A$151,'Frais généraux'!$G$2:$G$151),""))</f>
        <v/>
      </c>
      <c r="C308" s="28" t="n"/>
      <c r="D308" s="48" t="n"/>
      <c r="E308" s="32" t="n"/>
      <c r="F308" s="42">
        <f>IF($A308="","",IFERROR(_xlfn.XLOOKUP($A308,'Frais généraux'!$A$2:$A$151,'Frais généraux'!$I$2:$I$151),""))</f>
        <v/>
      </c>
      <c r="G308" s="33">
        <f>IF($A308="","",SUMIFS('Ventilation'!$E$2:$E$501,'Ventilation'!$A$2:$A$501,$A308))</f>
        <v/>
      </c>
      <c r="H308" s="43">
        <f>IF($A308="","",IFERROR($E308/$G308,0))</f>
        <v/>
      </c>
      <c r="I308" s="29">
        <f>IF($A308="","",IF(COUNTIF('Frais généraux'!$A$2:$A$151,$A308)=0,"ID inconnu",IF(OR(NOT(ISNUMBER($E308)),$E308&lt;=0),"Coefficient invalide",IF(OR(AND($B308="Lot",OR($C308="",$D308&lt;&gt;"")),AND($B308="Période",OR($D308="",$C308&lt;&gt;"")),AND($B308&lt;&gt;"Lot",$B308&lt;&gt;"Période")),"Cible incohérente",IF(IF($B308="Lot",COUNTIFS('Ventilation'!$A$2:$A$501,$A308,'Ventilation'!$C$2:$C$501,$C308),COUNTIFS('Ventilation'!$A$2:$A$501,$A308,'Ventilation'!$D$2:$D$501,$D308))&gt;1,"Cible en double","")))))</f>
        <v/>
      </c>
      <c r="J308" s="42">
        <f>IF(OR($A308="",$I308&lt;&gt;""),"",$F308*$H308)</f>
        <v/>
      </c>
    </row>
    <row r="309">
      <c r="A309" s="23" t="n"/>
      <c r="B309" s="31">
        <f>IF($A309="","",IFERROR(_xlfn.XLOOKUP($A309,'Frais généraux'!$A$2:$A$151,'Frais généraux'!$G$2:$G$151),""))</f>
        <v/>
      </c>
      <c r="C309" s="28" t="n"/>
      <c r="D309" s="48" t="n"/>
      <c r="E309" s="32" t="n"/>
      <c r="F309" s="45">
        <f>IF($A309="","",IFERROR(_xlfn.XLOOKUP($A309,'Frais généraux'!$A$2:$A$151,'Frais généraux'!$I$2:$I$151),""))</f>
        <v/>
      </c>
      <c r="G309" s="34">
        <f>IF($A309="","",SUMIFS('Ventilation'!$E$2:$E$501,'Ventilation'!$A$2:$A$501,$A309))</f>
        <v/>
      </c>
      <c r="H309" s="46">
        <f>IF($A309="","",IFERROR($E309/$G309,0))</f>
        <v/>
      </c>
      <c r="I309" s="31">
        <f>IF($A309="","",IF(COUNTIF('Frais généraux'!$A$2:$A$151,$A309)=0,"ID inconnu",IF(OR(NOT(ISNUMBER($E309)),$E309&lt;=0),"Coefficient invalide",IF(OR(AND($B309="Lot",OR($C309="",$D309&lt;&gt;"")),AND($B309="Période",OR($D309="",$C309&lt;&gt;"")),AND($B309&lt;&gt;"Lot",$B309&lt;&gt;"Période")),"Cible incohérente",IF(IF($B309="Lot",COUNTIFS('Ventilation'!$A$2:$A$501,$A309,'Ventilation'!$C$2:$C$501,$C309),COUNTIFS('Ventilation'!$A$2:$A$501,$A309,'Ventilation'!$D$2:$D$501,$D309))&gt;1,"Cible en double","")))))</f>
        <v/>
      </c>
      <c r="J309" s="45">
        <f>IF(OR($A309="",$I309&lt;&gt;""),"",$F309*$H309)</f>
        <v/>
      </c>
    </row>
    <row r="310">
      <c r="A310" s="23" t="n"/>
      <c r="B310" s="29">
        <f>IF($A310="","",IFERROR(_xlfn.XLOOKUP($A310,'Frais généraux'!$A$2:$A$151,'Frais généraux'!$G$2:$G$151),""))</f>
        <v/>
      </c>
      <c r="C310" s="28" t="n"/>
      <c r="D310" s="48" t="n"/>
      <c r="E310" s="32" t="n"/>
      <c r="F310" s="42">
        <f>IF($A310="","",IFERROR(_xlfn.XLOOKUP($A310,'Frais généraux'!$A$2:$A$151,'Frais généraux'!$I$2:$I$151),""))</f>
        <v/>
      </c>
      <c r="G310" s="33">
        <f>IF($A310="","",SUMIFS('Ventilation'!$E$2:$E$501,'Ventilation'!$A$2:$A$501,$A310))</f>
        <v/>
      </c>
      <c r="H310" s="43">
        <f>IF($A310="","",IFERROR($E310/$G310,0))</f>
        <v/>
      </c>
      <c r="I310" s="29">
        <f>IF($A310="","",IF(COUNTIF('Frais généraux'!$A$2:$A$151,$A310)=0,"ID inconnu",IF(OR(NOT(ISNUMBER($E310)),$E310&lt;=0),"Coefficient invalide",IF(OR(AND($B310="Lot",OR($C310="",$D310&lt;&gt;"")),AND($B310="Période",OR($D310="",$C310&lt;&gt;"")),AND($B310&lt;&gt;"Lot",$B310&lt;&gt;"Période")),"Cible incohérente",IF(IF($B310="Lot",COUNTIFS('Ventilation'!$A$2:$A$501,$A310,'Ventilation'!$C$2:$C$501,$C310),COUNTIFS('Ventilation'!$A$2:$A$501,$A310,'Ventilation'!$D$2:$D$501,$D310))&gt;1,"Cible en double","")))))</f>
        <v/>
      </c>
      <c r="J310" s="42">
        <f>IF(OR($A310="",$I310&lt;&gt;""),"",$F310*$H310)</f>
        <v/>
      </c>
    </row>
    <row r="311">
      <c r="A311" s="23" t="n"/>
      <c r="B311" s="31">
        <f>IF($A311="","",IFERROR(_xlfn.XLOOKUP($A311,'Frais généraux'!$A$2:$A$151,'Frais généraux'!$G$2:$G$151),""))</f>
        <v/>
      </c>
      <c r="C311" s="28" t="n"/>
      <c r="D311" s="48" t="n"/>
      <c r="E311" s="32" t="n"/>
      <c r="F311" s="45">
        <f>IF($A311="","",IFERROR(_xlfn.XLOOKUP($A311,'Frais généraux'!$A$2:$A$151,'Frais généraux'!$I$2:$I$151),""))</f>
        <v/>
      </c>
      <c r="G311" s="34">
        <f>IF($A311="","",SUMIFS('Ventilation'!$E$2:$E$501,'Ventilation'!$A$2:$A$501,$A311))</f>
        <v/>
      </c>
      <c r="H311" s="46">
        <f>IF($A311="","",IFERROR($E311/$G311,0))</f>
        <v/>
      </c>
      <c r="I311" s="31">
        <f>IF($A311="","",IF(COUNTIF('Frais généraux'!$A$2:$A$151,$A311)=0,"ID inconnu",IF(OR(NOT(ISNUMBER($E311)),$E311&lt;=0),"Coefficient invalide",IF(OR(AND($B311="Lot",OR($C311="",$D311&lt;&gt;"")),AND($B311="Période",OR($D311="",$C311&lt;&gt;"")),AND($B311&lt;&gt;"Lot",$B311&lt;&gt;"Période")),"Cible incohérente",IF(IF($B311="Lot",COUNTIFS('Ventilation'!$A$2:$A$501,$A311,'Ventilation'!$C$2:$C$501,$C311),COUNTIFS('Ventilation'!$A$2:$A$501,$A311,'Ventilation'!$D$2:$D$501,$D311))&gt;1,"Cible en double","")))))</f>
        <v/>
      </c>
      <c r="J311" s="45">
        <f>IF(OR($A311="",$I311&lt;&gt;""),"",$F311*$H311)</f>
        <v/>
      </c>
    </row>
    <row r="312">
      <c r="A312" s="23" t="n"/>
      <c r="B312" s="29">
        <f>IF($A312="","",IFERROR(_xlfn.XLOOKUP($A312,'Frais généraux'!$A$2:$A$151,'Frais généraux'!$G$2:$G$151),""))</f>
        <v/>
      </c>
      <c r="C312" s="28" t="n"/>
      <c r="D312" s="48" t="n"/>
      <c r="E312" s="32" t="n"/>
      <c r="F312" s="42">
        <f>IF($A312="","",IFERROR(_xlfn.XLOOKUP($A312,'Frais généraux'!$A$2:$A$151,'Frais généraux'!$I$2:$I$151),""))</f>
        <v/>
      </c>
      <c r="G312" s="33">
        <f>IF($A312="","",SUMIFS('Ventilation'!$E$2:$E$501,'Ventilation'!$A$2:$A$501,$A312))</f>
        <v/>
      </c>
      <c r="H312" s="43">
        <f>IF($A312="","",IFERROR($E312/$G312,0))</f>
        <v/>
      </c>
      <c r="I312" s="29">
        <f>IF($A312="","",IF(COUNTIF('Frais généraux'!$A$2:$A$151,$A312)=0,"ID inconnu",IF(OR(NOT(ISNUMBER($E312)),$E312&lt;=0),"Coefficient invalide",IF(OR(AND($B312="Lot",OR($C312="",$D312&lt;&gt;"")),AND($B312="Période",OR($D312="",$C312&lt;&gt;"")),AND($B312&lt;&gt;"Lot",$B312&lt;&gt;"Période")),"Cible incohérente",IF(IF($B312="Lot",COUNTIFS('Ventilation'!$A$2:$A$501,$A312,'Ventilation'!$C$2:$C$501,$C312),COUNTIFS('Ventilation'!$A$2:$A$501,$A312,'Ventilation'!$D$2:$D$501,$D312))&gt;1,"Cible en double","")))))</f>
        <v/>
      </c>
      <c r="J312" s="42">
        <f>IF(OR($A312="",$I312&lt;&gt;""),"",$F312*$H312)</f>
        <v/>
      </c>
    </row>
    <row r="313">
      <c r="A313" s="23" t="n"/>
      <c r="B313" s="31">
        <f>IF($A313="","",IFERROR(_xlfn.XLOOKUP($A313,'Frais généraux'!$A$2:$A$151,'Frais généraux'!$G$2:$G$151),""))</f>
        <v/>
      </c>
      <c r="C313" s="28" t="n"/>
      <c r="D313" s="48" t="n"/>
      <c r="E313" s="32" t="n"/>
      <c r="F313" s="45">
        <f>IF($A313="","",IFERROR(_xlfn.XLOOKUP($A313,'Frais généraux'!$A$2:$A$151,'Frais généraux'!$I$2:$I$151),""))</f>
        <v/>
      </c>
      <c r="G313" s="34">
        <f>IF($A313="","",SUMIFS('Ventilation'!$E$2:$E$501,'Ventilation'!$A$2:$A$501,$A313))</f>
        <v/>
      </c>
      <c r="H313" s="46">
        <f>IF($A313="","",IFERROR($E313/$G313,0))</f>
        <v/>
      </c>
      <c r="I313" s="31">
        <f>IF($A313="","",IF(COUNTIF('Frais généraux'!$A$2:$A$151,$A313)=0,"ID inconnu",IF(OR(NOT(ISNUMBER($E313)),$E313&lt;=0),"Coefficient invalide",IF(OR(AND($B313="Lot",OR($C313="",$D313&lt;&gt;"")),AND($B313="Période",OR($D313="",$C313&lt;&gt;"")),AND($B313&lt;&gt;"Lot",$B313&lt;&gt;"Période")),"Cible incohérente",IF(IF($B313="Lot",COUNTIFS('Ventilation'!$A$2:$A$501,$A313,'Ventilation'!$C$2:$C$501,$C313),COUNTIFS('Ventilation'!$A$2:$A$501,$A313,'Ventilation'!$D$2:$D$501,$D313))&gt;1,"Cible en double","")))))</f>
        <v/>
      </c>
      <c r="J313" s="45">
        <f>IF(OR($A313="",$I313&lt;&gt;""),"",$F313*$H313)</f>
        <v/>
      </c>
    </row>
    <row r="314">
      <c r="A314" s="23" t="n"/>
      <c r="B314" s="29">
        <f>IF($A314="","",IFERROR(_xlfn.XLOOKUP($A314,'Frais généraux'!$A$2:$A$151,'Frais généraux'!$G$2:$G$151),""))</f>
        <v/>
      </c>
      <c r="C314" s="28" t="n"/>
      <c r="D314" s="48" t="n"/>
      <c r="E314" s="32" t="n"/>
      <c r="F314" s="42">
        <f>IF($A314="","",IFERROR(_xlfn.XLOOKUP($A314,'Frais généraux'!$A$2:$A$151,'Frais généraux'!$I$2:$I$151),""))</f>
        <v/>
      </c>
      <c r="G314" s="33">
        <f>IF($A314="","",SUMIFS('Ventilation'!$E$2:$E$501,'Ventilation'!$A$2:$A$501,$A314))</f>
        <v/>
      </c>
      <c r="H314" s="43">
        <f>IF($A314="","",IFERROR($E314/$G314,0))</f>
        <v/>
      </c>
      <c r="I314" s="29">
        <f>IF($A314="","",IF(COUNTIF('Frais généraux'!$A$2:$A$151,$A314)=0,"ID inconnu",IF(OR(NOT(ISNUMBER($E314)),$E314&lt;=0),"Coefficient invalide",IF(OR(AND($B314="Lot",OR($C314="",$D314&lt;&gt;"")),AND($B314="Période",OR($D314="",$C314&lt;&gt;"")),AND($B314&lt;&gt;"Lot",$B314&lt;&gt;"Période")),"Cible incohérente",IF(IF($B314="Lot",COUNTIFS('Ventilation'!$A$2:$A$501,$A314,'Ventilation'!$C$2:$C$501,$C314),COUNTIFS('Ventilation'!$A$2:$A$501,$A314,'Ventilation'!$D$2:$D$501,$D314))&gt;1,"Cible en double","")))))</f>
        <v/>
      </c>
      <c r="J314" s="42">
        <f>IF(OR($A314="",$I314&lt;&gt;""),"",$F314*$H314)</f>
        <v/>
      </c>
    </row>
    <row r="315">
      <c r="A315" s="23" t="n"/>
      <c r="B315" s="31">
        <f>IF($A315="","",IFERROR(_xlfn.XLOOKUP($A315,'Frais généraux'!$A$2:$A$151,'Frais généraux'!$G$2:$G$151),""))</f>
        <v/>
      </c>
      <c r="C315" s="28" t="n"/>
      <c r="D315" s="48" t="n"/>
      <c r="E315" s="32" t="n"/>
      <c r="F315" s="45">
        <f>IF($A315="","",IFERROR(_xlfn.XLOOKUP($A315,'Frais généraux'!$A$2:$A$151,'Frais généraux'!$I$2:$I$151),""))</f>
        <v/>
      </c>
      <c r="G315" s="34">
        <f>IF($A315="","",SUMIFS('Ventilation'!$E$2:$E$501,'Ventilation'!$A$2:$A$501,$A315))</f>
        <v/>
      </c>
      <c r="H315" s="46">
        <f>IF($A315="","",IFERROR($E315/$G315,0))</f>
        <v/>
      </c>
      <c r="I315" s="31">
        <f>IF($A315="","",IF(COUNTIF('Frais généraux'!$A$2:$A$151,$A315)=0,"ID inconnu",IF(OR(NOT(ISNUMBER($E315)),$E315&lt;=0),"Coefficient invalide",IF(OR(AND($B315="Lot",OR($C315="",$D315&lt;&gt;"")),AND($B315="Période",OR($D315="",$C315&lt;&gt;"")),AND($B315&lt;&gt;"Lot",$B315&lt;&gt;"Période")),"Cible incohérente",IF(IF($B315="Lot",COUNTIFS('Ventilation'!$A$2:$A$501,$A315,'Ventilation'!$C$2:$C$501,$C315),COUNTIFS('Ventilation'!$A$2:$A$501,$A315,'Ventilation'!$D$2:$D$501,$D315))&gt;1,"Cible en double","")))))</f>
        <v/>
      </c>
      <c r="J315" s="45">
        <f>IF(OR($A315="",$I315&lt;&gt;""),"",$F315*$H315)</f>
        <v/>
      </c>
    </row>
    <row r="316">
      <c r="A316" s="23" t="n"/>
      <c r="B316" s="29">
        <f>IF($A316="","",IFERROR(_xlfn.XLOOKUP($A316,'Frais généraux'!$A$2:$A$151,'Frais généraux'!$G$2:$G$151),""))</f>
        <v/>
      </c>
      <c r="C316" s="28" t="n"/>
      <c r="D316" s="48" t="n"/>
      <c r="E316" s="32" t="n"/>
      <c r="F316" s="42">
        <f>IF($A316="","",IFERROR(_xlfn.XLOOKUP($A316,'Frais généraux'!$A$2:$A$151,'Frais généraux'!$I$2:$I$151),""))</f>
        <v/>
      </c>
      <c r="G316" s="33">
        <f>IF($A316="","",SUMIFS('Ventilation'!$E$2:$E$501,'Ventilation'!$A$2:$A$501,$A316))</f>
        <v/>
      </c>
      <c r="H316" s="43">
        <f>IF($A316="","",IFERROR($E316/$G316,0))</f>
        <v/>
      </c>
      <c r="I316" s="29">
        <f>IF($A316="","",IF(COUNTIF('Frais généraux'!$A$2:$A$151,$A316)=0,"ID inconnu",IF(OR(NOT(ISNUMBER($E316)),$E316&lt;=0),"Coefficient invalide",IF(OR(AND($B316="Lot",OR($C316="",$D316&lt;&gt;"")),AND($B316="Période",OR($D316="",$C316&lt;&gt;"")),AND($B316&lt;&gt;"Lot",$B316&lt;&gt;"Période")),"Cible incohérente",IF(IF($B316="Lot",COUNTIFS('Ventilation'!$A$2:$A$501,$A316,'Ventilation'!$C$2:$C$501,$C316),COUNTIFS('Ventilation'!$A$2:$A$501,$A316,'Ventilation'!$D$2:$D$501,$D316))&gt;1,"Cible en double","")))))</f>
        <v/>
      </c>
      <c r="J316" s="42">
        <f>IF(OR($A316="",$I316&lt;&gt;""),"",$F316*$H316)</f>
        <v/>
      </c>
    </row>
    <row r="317">
      <c r="A317" s="23" t="n"/>
      <c r="B317" s="31">
        <f>IF($A317="","",IFERROR(_xlfn.XLOOKUP($A317,'Frais généraux'!$A$2:$A$151,'Frais généraux'!$G$2:$G$151),""))</f>
        <v/>
      </c>
      <c r="C317" s="28" t="n"/>
      <c r="D317" s="48" t="n"/>
      <c r="E317" s="32" t="n"/>
      <c r="F317" s="45">
        <f>IF($A317="","",IFERROR(_xlfn.XLOOKUP($A317,'Frais généraux'!$A$2:$A$151,'Frais généraux'!$I$2:$I$151),""))</f>
        <v/>
      </c>
      <c r="G317" s="34">
        <f>IF($A317="","",SUMIFS('Ventilation'!$E$2:$E$501,'Ventilation'!$A$2:$A$501,$A317))</f>
        <v/>
      </c>
      <c r="H317" s="46">
        <f>IF($A317="","",IFERROR($E317/$G317,0))</f>
        <v/>
      </c>
      <c r="I317" s="31">
        <f>IF($A317="","",IF(COUNTIF('Frais généraux'!$A$2:$A$151,$A317)=0,"ID inconnu",IF(OR(NOT(ISNUMBER($E317)),$E317&lt;=0),"Coefficient invalide",IF(OR(AND($B317="Lot",OR($C317="",$D317&lt;&gt;"")),AND($B317="Période",OR($D317="",$C317&lt;&gt;"")),AND($B317&lt;&gt;"Lot",$B317&lt;&gt;"Période")),"Cible incohérente",IF(IF($B317="Lot",COUNTIFS('Ventilation'!$A$2:$A$501,$A317,'Ventilation'!$C$2:$C$501,$C317),COUNTIFS('Ventilation'!$A$2:$A$501,$A317,'Ventilation'!$D$2:$D$501,$D317))&gt;1,"Cible en double","")))))</f>
        <v/>
      </c>
      <c r="J317" s="45">
        <f>IF(OR($A317="",$I317&lt;&gt;""),"",$F317*$H317)</f>
        <v/>
      </c>
    </row>
    <row r="318">
      <c r="A318" s="23" t="n"/>
      <c r="B318" s="29">
        <f>IF($A318="","",IFERROR(_xlfn.XLOOKUP($A318,'Frais généraux'!$A$2:$A$151,'Frais généraux'!$G$2:$G$151),""))</f>
        <v/>
      </c>
      <c r="C318" s="28" t="n"/>
      <c r="D318" s="48" t="n"/>
      <c r="E318" s="32" t="n"/>
      <c r="F318" s="42">
        <f>IF($A318="","",IFERROR(_xlfn.XLOOKUP($A318,'Frais généraux'!$A$2:$A$151,'Frais généraux'!$I$2:$I$151),""))</f>
        <v/>
      </c>
      <c r="G318" s="33">
        <f>IF($A318="","",SUMIFS('Ventilation'!$E$2:$E$501,'Ventilation'!$A$2:$A$501,$A318))</f>
        <v/>
      </c>
      <c r="H318" s="43">
        <f>IF($A318="","",IFERROR($E318/$G318,0))</f>
        <v/>
      </c>
      <c r="I318" s="29">
        <f>IF($A318="","",IF(COUNTIF('Frais généraux'!$A$2:$A$151,$A318)=0,"ID inconnu",IF(OR(NOT(ISNUMBER($E318)),$E318&lt;=0),"Coefficient invalide",IF(OR(AND($B318="Lot",OR($C318="",$D318&lt;&gt;"")),AND($B318="Période",OR($D318="",$C318&lt;&gt;"")),AND($B318&lt;&gt;"Lot",$B318&lt;&gt;"Période")),"Cible incohérente",IF(IF($B318="Lot",COUNTIFS('Ventilation'!$A$2:$A$501,$A318,'Ventilation'!$C$2:$C$501,$C318),COUNTIFS('Ventilation'!$A$2:$A$501,$A318,'Ventilation'!$D$2:$D$501,$D318))&gt;1,"Cible en double","")))))</f>
        <v/>
      </c>
      <c r="J318" s="42">
        <f>IF(OR($A318="",$I318&lt;&gt;""),"",$F318*$H318)</f>
        <v/>
      </c>
    </row>
    <row r="319">
      <c r="A319" s="23" t="n"/>
      <c r="B319" s="31">
        <f>IF($A319="","",IFERROR(_xlfn.XLOOKUP($A319,'Frais généraux'!$A$2:$A$151,'Frais généraux'!$G$2:$G$151),""))</f>
        <v/>
      </c>
      <c r="C319" s="28" t="n"/>
      <c r="D319" s="48" t="n"/>
      <c r="E319" s="32" t="n"/>
      <c r="F319" s="45">
        <f>IF($A319="","",IFERROR(_xlfn.XLOOKUP($A319,'Frais généraux'!$A$2:$A$151,'Frais généraux'!$I$2:$I$151),""))</f>
        <v/>
      </c>
      <c r="G319" s="34">
        <f>IF($A319="","",SUMIFS('Ventilation'!$E$2:$E$501,'Ventilation'!$A$2:$A$501,$A319))</f>
        <v/>
      </c>
      <c r="H319" s="46">
        <f>IF($A319="","",IFERROR($E319/$G319,0))</f>
        <v/>
      </c>
      <c r="I319" s="31">
        <f>IF($A319="","",IF(COUNTIF('Frais généraux'!$A$2:$A$151,$A319)=0,"ID inconnu",IF(OR(NOT(ISNUMBER($E319)),$E319&lt;=0),"Coefficient invalide",IF(OR(AND($B319="Lot",OR($C319="",$D319&lt;&gt;"")),AND($B319="Période",OR($D319="",$C319&lt;&gt;"")),AND($B319&lt;&gt;"Lot",$B319&lt;&gt;"Période")),"Cible incohérente",IF(IF($B319="Lot",COUNTIFS('Ventilation'!$A$2:$A$501,$A319,'Ventilation'!$C$2:$C$501,$C319),COUNTIFS('Ventilation'!$A$2:$A$501,$A319,'Ventilation'!$D$2:$D$501,$D319))&gt;1,"Cible en double","")))))</f>
        <v/>
      </c>
      <c r="J319" s="45">
        <f>IF(OR($A319="",$I319&lt;&gt;""),"",$F319*$H319)</f>
        <v/>
      </c>
    </row>
    <row r="320">
      <c r="A320" s="23" t="n"/>
      <c r="B320" s="29">
        <f>IF($A320="","",IFERROR(_xlfn.XLOOKUP($A320,'Frais généraux'!$A$2:$A$151,'Frais généraux'!$G$2:$G$151),""))</f>
        <v/>
      </c>
      <c r="C320" s="28" t="n"/>
      <c r="D320" s="48" t="n"/>
      <c r="E320" s="32" t="n"/>
      <c r="F320" s="42">
        <f>IF($A320="","",IFERROR(_xlfn.XLOOKUP($A320,'Frais généraux'!$A$2:$A$151,'Frais généraux'!$I$2:$I$151),""))</f>
        <v/>
      </c>
      <c r="G320" s="33">
        <f>IF($A320="","",SUMIFS('Ventilation'!$E$2:$E$501,'Ventilation'!$A$2:$A$501,$A320))</f>
        <v/>
      </c>
      <c r="H320" s="43">
        <f>IF($A320="","",IFERROR($E320/$G320,0))</f>
        <v/>
      </c>
      <c r="I320" s="29">
        <f>IF($A320="","",IF(COUNTIF('Frais généraux'!$A$2:$A$151,$A320)=0,"ID inconnu",IF(OR(NOT(ISNUMBER($E320)),$E320&lt;=0),"Coefficient invalide",IF(OR(AND($B320="Lot",OR($C320="",$D320&lt;&gt;"")),AND($B320="Période",OR($D320="",$C320&lt;&gt;"")),AND($B320&lt;&gt;"Lot",$B320&lt;&gt;"Période")),"Cible incohérente",IF(IF($B320="Lot",COUNTIFS('Ventilation'!$A$2:$A$501,$A320,'Ventilation'!$C$2:$C$501,$C320),COUNTIFS('Ventilation'!$A$2:$A$501,$A320,'Ventilation'!$D$2:$D$501,$D320))&gt;1,"Cible en double","")))))</f>
        <v/>
      </c>
      <c r="J320" s="42">
        <f>IF(OR($A320="",$I320&lt;&gt;""),"",$F320*$H320)</f>
        <v/>
      </c>
    </row>
    <row r="321">
      <c r="A321" s="23" t="n"/>
      <c r="B321" s="31">
        <f>IF($A321="","",IFERROR(_xlfn.XLOOKUP($A321,'Frais généraux'!$A$2:$A$151,'Frais généraux'!$G$2:$G$151),""))</f>
        <v/>
      </c>
      <c r="C321" s="28" t="n"/>
      <c r="D321" s="48" t="n"/>
      <c r="E321" s="32" t="n"/>
      <c r="F321" s="45">
        <f>IF($A321="","",IFERROR(_xlfn.XLOOKUP($A321,'Frais généraux'!$A$2:$A$151,'Frais généraux'!$I$2:$I$151),""))</f>
        <v/>
      </c>
      <c r="G321" s="34">
        <f>IF($A321="","",SUMIFS('Ventilation'!$E$2:$E$501,'Ventilation'!$A$2:$A$501,$A321))</f>
        <v/>
      </c>
      <c r="H321" s="46">
        <f>IF($A321="","",IFERROR($E321/$G321,0))</f>
        <v/>
      </c>
      <c r="I321" s="31">
        <f>IF($A321="","",IF(COUNTIF('Frais généraux'!$A$2:$A$151,$A321)=0,"ID inconnu",IF(OR(NOT(ISNUMBER($E321)),$E321&lt;=0),"Coefficient invalide",IF(OR(AND($B321="Lot",OR($C321="",$D321&lt;&gt;"")),AND($B321="Période",OR($D321="",$C321&lt;&gt;"")),AND($B321&lt;&gt;"Lot",$B321&lt;&gt;"Période")),"Cible incohérente",IF(IF($B321="Lot",COUNTIFS('Ventilation'!$A$2:$A$501,$A321,'Ventilation'!$C$2:$C$501,$C321),COUNTIFS('Ventilation'!$A$2:$A$501,$A321,'Ventilation'!$D$2:$D$501,$D321))&gt;1,"Cible en double","")))))</f>
        <v/>
      </c>
      <c r="J321" s="45">
        <f>IF(OR($A321="",$I321&lt;&gt;""),"",$F321*$H321)</f>
        <v/>
      </c>
    </row>
    <row r="322">
      <c r="A322" s="23" t="n"/>
      <c r="B322" s="29">
        <f>IF($A322="","",IFERROR(_xlfn.XLOOKUP($A322,'Frais généraux'!$A$2:$A$151,'Frais généraux'!$G$2:$G$151),""))</f>
        <v/>
      </c>
      <c r="C322" s="28" t="n"/>
      <c r="D322" s="48" t="n"/>
      <c r="E322" s="32" t="n"/>
      <c r="F322" s="42">
        <f>IF($A322="","",IFERROR(_xlfn.XLOOKUP($A322,'Frais généraux'!$A$2:$A$151,'Frais généraux'!$I$2:$I$151),""))</f>
        <v/>
      </c>
      <c r="G322" s="33">
        <f>IF($A322="","",SUMIFS('Ventilation'!$E$2:$E$501,'Ventilation'!$A$2:$A$501,$A322))</f>
        <v/>
      </c>
      <c r="H322" s="43">
        <f>IF($A322="","",IFERROR($E322/$G322,0))</f>
        <v/>
      </c>
      <c r="I322" s="29">
        <f>IF($A322="","",IF(COUNTIF('Frais généraux'!$A$2:$A$151,$A322)=0,"ID inconnu",IF(OR(NOT(ISNUMBER($E322)),$E322&lt;=0),"Coefficient invalide",IF(OR(AND($B322="Lot",OR($C322="",$D322&lt;&gt;"")),AND($B322="Période",OR($D322="",$C322&lt;&gt;"")),AND($B322&lt;&gt;"Lot",$B322&lt;&gt;"Période")),"Cible incohérente",IF(IF($B322="Lot",COUNTIFS('Ventilation'!$A$2:$A$501,$A322,'Ventilation'!$C$2:$C$501,$C322),COUNTIFS('Ventilation'!$A$2:$A$501,$A322,'Ventilation'!$D$2:$D$501,$D322))&gt;1,"Cible en double","")))))</f>
        <v/>
      </c>
      <c r="J322" s="42">
        <f>IF(OR($A322="",$I322&lt;&gt;""),"",$F322*$H322)</f>
        <v/>
      </c>
    </row>
    <row r="323">
      <c r="A323" s="23" t="n"/>
      <c r="B323" s="31">
        <f>IF($A323="","",IFERROR(_xlfn.XLOOKUP($A323,'Frais généraux'!$A$2:$A$151,'Frais généraux'!$G$2:$G$151),""))</f>
        <v/>
      </c>
      <c r="C323" s="28" t="n"/>
      <c r="D323" s="48" t="n"/>
      <c r="E323" s="32" t="n"/>
      <c r="F323" s="45">
        <f>IF($A323="","",IFERROR(_xlfn.XLOOKUP($A323,'Frais généraux'!$A$2:$A$151,'Frais généraux'!$I$2:$I$151),""))</f>
        <v/>
      </c>
      <c r="G323" s="34">
        <f>IF($A323="","",SUMIFS('Ventilation'!$E$2:$E$501,'Ventilation'!$A$2:$A$501,$A323))</f>
        <v/>
      </c>
      <c r="H323" s="46">
        <f>IF($A323="","",IFERROR($E323/$G323,0))</f>
        <v/>
      </c>
      <c r="I323" s="31">
        <f>IF($A323="","",IF(COUNTIF('Frais généraux'!$A$2:$A$151,$A323)=0,"ID inconnu",IF(OR(NOT(ISNUMBER($E323)),$E323&lt;=0),"Coefficient invalide",IF(OR(AND($B323="Lot",OR($C323="",$D323&lt;&gt;"")),AND($B323="Période",OR($D323="",$C323&lt;&gt;"")),AND($B323&lt;&gt;"Lot",$B323&lt;&gt;"Période")),"Cible incohérente",IF(IF($B323="Lot",COUNTIFS('Ventilation'!$A$2:$A$501,$A323,'Ventilation'!$C$2:$C$501,$C323),COUNTIFS('Ventilation'!$A$2:$A$501,$A323,'Ventilation'!$D$2:$D$501,$D323))&gt;1,"Cible en double","")))))</f>
        <v/>
      </c>
      <c r="J323" s="45">
        <f>IF(OR($A323="",$I323&lt;&gt;""),"",$F323*$H323)</f>
        <v/>
      </c>
    </row>
    <row r="324">
      <c r="A324" s="23" t="n"/>
      <c r="B324" s="29">
        <f>IF($A324="","",IFERROR(_xlfn.XLOOKUP($A324,'Frais généraux'!$A$2:$A$151,'Frais généraux'!$G$2:$G$151),""))</f>
        <v/>
      </c>
      <c r="C324" s="28" t="n"/>
      <c r="D324" s="48" t="n"/>
      <c r="E324" s="32" t="n"/>
      <c r="F324" s="42">
        <f>IF($A324="","",IFERROR(_xlfn.XLOOKUP($A324,'Frais généraux'!$A$2:$A$151,'Frais généraux'!$I$2:$I$151),""))</f>
        <v/>
      </c>
      <c r="G324" s="33">
        <f>IF($A324="","",SUMIFS('Ventilation'!$E$2:$E$501,'Ventilation'!$A$2:$A$501,$A324))</f>
        <v/>
      </c>
      <c r="H324" s="43">
        <f>IF($A324="","",IFERROR($E324/$G324,0))</f>
        <v/>
      </c>
      <c r="I324" s="29">
        <f>IF($A324="","",IF(COUNTIF('Frais généraux'!$A$2:$A$151,$A324)=0,"ID inconnu",IF(OR(NOT(ISNUMBER($E324)),$E324&lt;=0),"Coefficient invalide",IF(OR(AND($B324="Lot",OR($C324="",$D324&lt;&gt;"")),AND($B324="Période",OR($D324="",$C324&lt;&gt;"")),AND($B324&lt;&gt;"Lot",$B324&lt;&gt;"Période")),"Cible incohérente",IF(IF($B324="Lot",COUNTIFS('Ventilation'!$A$2:$A$501,$A324,'Ventilation'!$C$2:$C$501,$C324),COUNTIFS('Ventilation'!$A$2:$A$501,$A324,'Ventilation'!$D$2:$D$501,$D324))&gt;1,"Cible en double","")))))</f>
        <v/>
      </c>
      <c r="J324" s="42">
        <f>IF(OR($A324="",$I324&lt;&gt;""),"",$F324*$H324)</f>
        <v/>
      </c>
    </row>
    <row r="325">
      <c r="A325" s="23" t="n"/>
      <c r="B325" s="31">
        <f>IF($A325="","",IFERROR(_xlfn.XLOOKUP($A325,'Frais généraux'!$A$2:$A$151,'Frais généraux'!$G$2:$G$151),""))</f>
        <v/>
      </c>
      <c r="C325" s="28" t="n"/>
      <c r="D325" s="48" t="n"/>
      <c r="E325" s="32" t="n"/>
      <c r="F325" s="45">
        <f>IF($A325="","",IFERROR(_xlfn.XLOOKUP($A325,'Frais généraux'!$A$2:$A$151,'Frais généraux'!$I$2:$I$151),""))</f>
        <v/>
      </c>
      <c r="G325" s="34">
        <f>IF($A325="","",SUMIFS('Ventilation'!$E$2:$E$501,'Ventilation'!$A$2:$A$501,$A325))</f>
        <v/>
      </c>
      <c r="H325" s="46">
        <f>IF($A325="","",IFERROR($E325/$G325,0))</f>
        <v/>
      </c>
      <c r="I325" s="31">
        <f>IF($A325="","",IF(COUNTIF('Frais généraux'!$A$2:$A$151,$A325)=0,"ID inconnu",IF(OR(NOT(ISNUMBER($E325)),$E325&lt;=0),"Coefficient invalide",IF(OR(AND($B325="Lot",OR($C325="",$D325&lt;&gt;"")),AND($B325="Période",OR($D325="",$C325&lt;&gt;"")),AND($B325&lt;&gt;"Lot",$B325&lt;&gt;"Période")),"Cible incohérente",IF(IF($B325="Lot",COUNTIFS('Ventilation'!$A$2:$A$501,$A325,'Ventilation'!$C$2:$C$501,$C325),COUNTIFS('Ventilation'!$A$2:$A$501,$A325,'Ventilation'!$D$2:$D$501,$D325))&gt;1,"Cible en double","")))))</f>
        <v/>
      </c>
      <c r="J325" s="45">
        <f>IF(OR($A325="",$I325&lt;&gt;""),"",$F325*$H325)</f>
        <v/>
      </c>
    </row>
    <row r="326">
      <c r="A326" s="23" t="n"/>
      <c r="B326" s="29">
        <f>IF($A326="","",IFERROR(_xlfn.XLOOKUP($A326,'Frais généraux'!$A$2:$A$151,'Frais généraux'!$G$2:$G$151),""))</f>
        <v/>
      </c>
      <c r="C326" s="28" t="n"/>
      <c r="D326" s="48" t="n"/>
      <c r="E326" s="32" t="n"/>
      <c r="F326" s="42">
        <f>IF($A326="","",IFERROR(_xlfn.XLOOKUP($A326,'Frais généraux'!$A$2:$A$151,'Frais généraux'!$I$2:$I$151),""))</f>
        <v/>
      </c>
      <c r="G326" s="33">
        <f>IF($A326="","",SUMIFS('Ventilation'!$E$2:$E$501,'Ventilation'!$A$2:$A$501,$A326))</f>
        <v/>
      </c>
      <c r="H326" s="43">
        <f>IF($A326="","",IFERROR($E326/$G326,0))</f>
        <v/>
      </c>
      <c r="I326" s="29">
        <f>IF($A326="","",IF(COUNTIF('Frais généraux'!$A$2:$A$151,$A326)=0,"ID inconnu",IF(OR(NOT(ISNUMBER($E326)),$E326&lt;=0),"Coefficient invalide",IF(OR(AND($B326="Lot",OR($C326="",$D326&lt;&gt;"")),AND($B326="Période",OR($D326="",$C326&lt;&gt;"")),AND($B326&lt;&gt;"Lot",$B326&lt;&gt;"Période")),"Cible incohérente",IF(IF($B326="Lot",COUNTIFS('Ventilation'!$A$2:$A$501,$A326,'Ventilation'!$C$2:$C$501,$C326),COUNTIFS('Ventilation'!$A$2:$A$501,$A326,'Ventilation'!$D$2:$D$501,$D326))&gt;1,"Cible en double","")))))</f>
        <v/>
      </c>
      <c r="J326" s="42">
        <f>IF(OR($A326="",$I326&lt;&gt;""),"",$F326*$H326)</f>
        <v/>
      </c>
    </row>
    <row r="327">
      <c r="A327" s="23" t="n"/>
      <c r="B327" s="31">
        <f>IF($A327="","",IFERROR(_xlfn.XLOOKUP($A327,'Frais généraux'!$A$2:$A$151,'Frais généraux'!$G$2:$G$151),""))</f>
        <v/>
      </c>
      <c r="C327" s="28" t="n"/>
      <c r="D327" s="48" t="n"/>
      <c r="E327" s="32" t="n"/>
      <c r="F327" s="45">
        <f>IF($A327="","",IFERROR(_xlfn.XLOOKUP($A327,'Frais généraux'!$A$2:$A$151,'Frais généraux'!$I$2:$I$151),""))</f>
        <v/>
      </c>
      <c r="G327" s="34">
        <f>IF($A327="","",SUMIFS('Ventilation'!$E$2:$E$501,'Ventilation'!$A$2:$A$501,$A327))</f>
        <v/>
      </c>
      <c r="H327" s="46">
        <f>IF($A327="","",IFERROR($E327/$G327,0))</f>
        <v/>
      </c>
      <c r="I327" s="31">
        <f>IF($A327="","",IF(COUNTIF('Frais généraux'!$A$2:$A$151,$A327)=0,"ID inconnu",IF(OR(NOT(ISNUMBER($E327)),$E327&lt;=0),"Coefficient invalide",IF(OR(AND($B327="Lot",OR($C327="",$D327&lt;&gt;"")),AND($B327="Période",OR($D327="",$C327&lt;&gt;"")),AND($B327&lt;&gt;"Lot",$B327&lt;&gt;"Période")),"Cible incohérente",IF(IF($B327="Lot",COUNTIFS('Ventilation'!$A$2:$A$501,$A327,'Ventilation'!$C$2:$C$501,$C327),COUNTIFS('Ventilation'!$A$2:$A$501,$A327,'Ventilation'!$D$2:$D$501,$D327))&gt;1,"Cible en double","")))))</f>
        <v/>
      </c>
      <c r="J327" s="45">
        <f>IF(OR($A327="",$I327&lt;&gt;""),"",$F327*$H327)</f>
        <v/>
      </c>
    </row>
    <row r="328">
      <c r="A328" s="23" t="n"/>
      <c r="B328" s="29">
        <f>IF($A328="","",IFERROR(_xlfn.XLOOKUP($A328,'Frais généraux'!$A$2:$A$151,'Frais généraux'!$G$2:$G$151),""))</f>
        <v/>
      </c>
      <c r="C328" s="28" t="n"/>
      <c r="D328" s="48" t="n"/>
      <c r="E328" s="32" t="n"/>
      <c r="F328" s="42">
        <f>IF($A328="","",IFERROR(_xlfn.XLOOKUP($A328,'Frais généraux'!$A$2:$A$151,'Frais généraux'!$I$2:$I$151),""))</f>
        <v/>
      </c>
      <c r="G328" s="33">
        <f>IF($A328="","",SUMIFS('Ventilation'!$E$2:$E$501,'Ventilation'!$A$2:$A$501,$A328))</f>
        <v/>
      </c>
      <c r="H328" s="43">
        <f>IF($A328="","",IFERROR($E328/$G328,0))</f>
        <v/>
      </c>
      <c r="I328" s="29">
        <f>IF($A328="","",IF(COUNTIF('Frais généraux'!$A$2:$A$151,$A328)=0,"ID inconnu",IF(OR(NOT(ISNUMBER($E328)),$E328&lt;=0),"Coefficient invalide",IF(OR(AND($B328="Lot",OR($C328="",$D328&lt;&gt;"")),AND($B328="Période",OR($D328="",$C328&lt;&gt;"")),AND($B328&lt;&gt;"Lot",$B328&lt;&gt;"Période")),"Cible incohérente",IF(IF($B328="Lot",COUNTIFS('Ventilation'!$A$2:$A$501,$A328,'Ventilation'!$C$2:$C$501,$C328),COUNTIFS('Ventilation'!$A$2:$A$501,$A328,'Ventilation'!$D$2:$D$501,$D328))&gt;1,"Cible en double","")))))</f>
        <v/>
      </c>
      <c r="J328" s="42">
        <f>IF(OR($A328="",$I328&lt;&gt;""),"",$F328*$H328)</f>
        <v/>
      </c>
    </row>
    <row r="329">
      <c r="A329" s="23" t="n"/>
      <c r="B329" s="31">
        <f>IF($A329="","",IFERROR(_xlfn.XLOOKUP($A329,'Frais généraux'!$A$2:$A$151,'Frais généraux'!$G$2:$G$151),""))</f>
        <v/>
      </c>
      <c r="C329" s="28" t="n"/>
      <c r="D329" s="48" t="n"/>
      <c r="E329" s="32" t="n"/>
      <c r="F329" s="45">
        <f>IF($A329="","",IFERROR(_xlfn.XLOOKUP($A329,'Frais généraux'!$A$2:$A$151,'Frais généraux'!$I$2:$I$151),""))</f>
        <v/>
      </c>
      <c r="G329" s="34">
        <f>IF($A329="","",SUMIFS('Ventilation'!$E$2:$E$501,'Ventilation'!$A$2:$A$501,$A329))</f>
        <v/>
      </c>
      <c r="H329" s="46">
        <f>IF($A329="","",IFERROR($E329/$G329,0))</f>
        <v/>
      </c>
      <c r="I329" s="31">
        <f>IF($A329="","",IF(COUNTIF('Frais généraux'!$A$2:$A$151,$A329)=0,"ID inconnu",IF(OR(NOT(ISNUMBER($E329)),$E329&lt;=0),"Coefficient invalide",IF(OR(AND($B329="Lot",OR($C329="",$D329&lt;&gt;"")),AND($B329="Période",OR($D329="",$C329&lt;&gt;"")),AND($B329&lt;&gt;"Lot",$B329&lt;&gt;"Période")),"Cible incohérente",IF(IF($B329="Lot",COUNTIFS('Ventilation'!$A$2:$A$501,$A329,'Ventilation'!$C$2:$C$501,$C329),COUNTIFS('Ventilation'!$A$2:$A$501,$A329,'Ventilation'!$D$2:$D$501,$D329))&gt;1,"Cible en double","")))))</f>
        <v/>
      </c>
      <c r="J329" s="45">
        <f>IF(OR($A329="",$I329&lt;&gt;""),"",$F329*$H329)</f>
        <v/>
      </c>
    </row>
    <row r="330">
      <c r="A330" s="23" t="n"/>
      <c r="B330" s="29">
        <f>IF($A330="","",IFERROR(_xlfn.XLOOKUP($A330,'Frais généraux'!$A$2:$A$151,'Frais généraux'!$G$2:$G$151),""))</f>
        <v/>
      </c>
      <c r="C330" s="28" t="n"/>
      <c r="D330" s="48" t="n"/>
      <c r="E330" s="32" t="n"/>
      <c r="F330" s="42">
        <f>IF($A330="","",IFERROR(_xlfn.XLOOKUP($A330,'Frais généraux'!$A$2:$A$151,'Frais généraux'!$I$2:$I$151),""))</f>
        <v/>
      </c>
      <c r="G330" s="33">
        <f>IF($A330="","",SUMIFS('Ventilation'!$E$2:$E$501,'Ventilation'!$A$2:$A$501,$A330))</f>
        <v/>
      </c>
      <c r="H330" s="43">
        <f>IF($A330="","",IFERROR($E330/$G330,0))</f>
        <v/>
      </c>
      <c r="I330" s="29">
        <f>IF($A330="","",IF(COUNTIF('Frais généraux'!$A$2:$A$151,$A330)=0,"ID inconnu",IF(OR(NOT(ISNUMBER($E330)),$E330&lt;=0),"Coefficient invalide",IF(OR(AND($B330="Lot",OR($C330="",$D330&lt;&gt;"")),AND($B330="Période",OR($D330="",$C330&lt;&gt;"")),AND($B330&lt;&gt;"Lot",$B330&lt;&gt;"Période")),"Cible incohérente",IF(IF($B330="Lot",COUNTIFS('Ventilation'!$A$2:$A$501,$A330,'Ventilation'!$C$2:$C$501,$C330),COUNTIFS('Ventilation'!$A$2:$A$501,$A330,'Ventilation'!$D$2:$D$501,$D330))&gt;1,"Cible en double","")))))</f>
        <v/>
      </c>
      <c r="J330" s="42">
        <f>IF(OR($A330="",$I330&lt;&gt;""),"",$F330*$H330)</f>
        <v/>
      </c>
    </row>
    <row r="331">
      <c r="A331" s="23" t="n"/>
      <c r="B331" s="31">
        <f>IF($A331="","",IFERROR(_xlfn.XLOOKUP($A331,'Frais généraux'!$A$2:$A$151,'Frais généraux'!$G$2:$G$151),""))</f>
        <v/>
      </c>
      <c r="C331" s="28" t="n"/>
      <c r="D331" s="48" t="n"/>
      <c r="E331" s="32" t="n"/>
      <c r="F331" s="45">
        <f>IF($A331="","",IFERROR(_xlfn.XLOOKUP($A331,'Frais généraux'!$A$2:$A$151,'Frais généraux'!$I$2:$I$151),""))</f>
        <v/>
      </c>
      <c r="G331" s="34">
        <f>IF($A331="","",SUMIFS('Ventilation'!$E$2:$E$501,'Ventilation'!$A$2:$A$501,$A331))</f>
        <v/>
      </c>
      <c r="H331" s="46">
        <f>IF($A331="","",IFERROR($E331/$G331,0))</f>
        <v/>
      </c>
      <c r="I331" s="31">
        <f>IF($A331="","",IF(COUNTIF('Frais généraux'!$A$2:$A$151,$A331)=0,"ID inconnu",IF(OR(NOT(ISNUMBER($E331)),$E331&lt;=0),"Coefficient invalide",IF(OR(AND($B331="Lot",OR($C331="",$D331&lt;&gt;"")),AND($B331="Période",OR($D331="",$C331&lt;&gt;"")),AND($B331&lt;&gt;"Lot",$B331&lt;&gt;"Période")),"Cible incohérente",IF(IF($B331="Lot",COUNTIFS('Ventilation'!$A$2:$A$501,$A331,'Ventilation'!$C$2:$C$501,$C331),COUNTIFS('Ventilation'!$A$2:$A$501,$A331,'Ventilation'!$D$2:$D$501,$D331))&gt;1,"Cible en double","")))))</f>
        <v/>
      </c>
      <c r="J331" s="45">
        <f>IF(OR($A331="",$I331&lt;&gt;""),"",$F331*$H331)</f>
        <v/>
      </c>
    </row>
    <row r="332">
      <c r="A332" s="23" t="n"/>
      <c r="B332" s="29">
        <f>IF($A332="","",IFERROR(_xlfn.XLOOKUP($A332,'Frais généraux'!$A$2:$A$151,'Frais généraux'!$G$2:$G$151),""))</f>
        <v/>
      </c>
      <c r="C332" s="28" t="n"/>
      <c r="D332" s="48" t="n"/>
      <c r="E332" s="32" t="n"/>
      <c r="F332" s="42">
        <f>IF($A332="","",IFERROR(_xlfn.XLOOKUP($A332,'Frais généraux'!$A$2:$A$151,'Frais généraux'!$I$2:$I$151),""))</f>
        <v/>
      </c>
      <c r="G332" s="33">
        <f>IF($A332="","",SUMIFS('Ventilation'!$E$2:$E$501,'Ventilation'!$A$2:$A$501,$A332))</f>
        <v/>
      </c>
      <c r="H332" s="43">
        <f>IF($A332="","",IFERROR($E332/$G332,0))</f>
        <v/>
      </c>
      <c r="I332" s="29">
        <f>IF($A332="","",IF(COUNTIF('Frais généraux'!$A$2:$A$151,$A332)=0,"ID inconnu",IF(OR(NOT(ISNUMBER($E332)),$E332&lt;=0),"Coefficient invalide",IF(OR(AND($B332="Lot",OR($C332="",$D332&lt;&gt;"")),AND($B332="Période",OR($D332="",$C332&lt;&gt;"")),AND($B332&lt;&gt;"Lot",$B332&lt;&gt;"Période")),"Cible incohérente",IF(IF($B332="Lot",COUNTIFS('Ventilation'!$A$2:$A$501,$A332,'Ventilation'!$C$2:$C$501,$C332),COUNTIFS('Ventilation'!$A$2:$A$501,$A332,'Ventilation'!$D$2:$D$501,$D332))&gt;1,"Cible en double","")))))</f>
        <v/>
      </c>
      <c r="J332" s="42">
        <f>IF(OR($A332="",$I332&lt;&gt;""),"",$F332*$H332)</f>
        <v/>
      </c>
    </row>
    <row r="333">
      <c r="A333" s="23" t="n"/>
      <c r="B333" s="31">
        <f>IF($A333="","",IFERROR(_xlfn.XLOOKUP($A333,'Frais généraux'!$A$2:$A$151,'Frais généraux'!$G$2:$G$151),""))</f>
        <v/>
      </c>
      <c r="C333" s="28" t="n"/>
      <c r="D333" s="48" t="n"/>
      <c r="E333" s="32" t="n"/>
      <c r="F333" s="45">
        <f>IF($A333="","",IFERROR(_xlfn.XLOOKUP($A333,'Frais généraux'!$A$2:$A$151,'Frais généraux'!$I$2:$I$151),""))</f>
        <v/>
      </c>
      <c r="G333" s="34">
        <f>IF($A333="","",SUMIFS('Ventilation'!$E$2:$E$501,'Ventilation'!$A$2:$A$501,$A333))</f>
        <v/>
      </c>
      <c r="H333" s="46">
        <f>IF($A333="","",IFERROR($E333/$G333,0))</f>
        <v/>
      </c>
      <c r="I333" s="31">
        <f>IF($A333="","",IF(COUNTIF('Frais généraux'!$A$2:$A$151,$A333)=0,"ID inconnu",IF(OR(NOT(ISNUMBER($E333)),$E333&lt;=0),"Coefficient invalide",IF(OR(AND($B333="Lot",OR($C333="",$D333&lt;&gt;"")),AND($B333="Période",OR($D333="",$C333&lt;&gt;"")),AND($B333&lt;&gt;"Lot",$B333&lt;&gt;"Période")),"Cible incohérente",IF(IF($B333="Lot",COUNTIFS('Ventilation'!$A$2:$A$501,$A333,'Ventilation'!$C$2:$C$501,$C333),COUNTIFS('Ventilation'!$A$2:$A$501,$A333,'Ventilation'!$D$2:$D$501,$D333))&gt;1,"Cible en double","")))))</f>
        <v/>
      </c>
      <c r="J333" s="45">
        <f>IF(OR($A333="",$I333&lt;&gt;""),"",$F333*$H333)</f>
        <v/>
      </c>
    </row>
    <row r="334">
      <c r="A334" s="23" t="n"/>
      <c r="B334" s="29">
        <f>IF($A334="","",IFERROR(_xlfn.XLOOKUP($A334,'Frais généraux'!$A$2:$A$151,'Frais généraux'!$G$2:$G$151),""))</f>
        <v/>
      </c>
      <c r="C334" s="28" t="n"/>
      <c r="D334" s="48" t="n"/>
      <c r="E334" s="32" t="n"/>
      <c r="F334" s="42">
        <f>IF($A334="","",IFERROR(_xlfn.XLOOKUP($A334,'Frais généraux'!$A$2:$A$151,'Frais généraux'!$I$2:$I$151),""))</f>
        <v/>
      </c>
      <c r="G334" s="33">
        <f>IF($A334="","",SUMIFS('Ventilation'!$E$2:$E$501,'Ventilation'!$A$2:$A$501,$A334))</f>
        <v/>
      </c>
      <c r="H334" s="43">
        <f>IF($A334="","",IFERROR($E334/$G334,0))</f>
        <v/>
      </c>
      <c r="I334" s="29">
        <f>IF($A334="","",IF(COUNTIF('Frais généraux'!$A$2:$A$151,$A334)=0,"ID inconnu",IF(OR(NOT(ISNUMBER($E334)),$E334&lt;=0),"Coefficient invalide",IF(OR(AND($B334="Lot",OR($C334="",$D334&lt;&gt;"")),AND($B334="Période",OR($D334="",$C334&lt;&gt;"")),AND($B334&lt;&gt;"Lot",$B334&lt;&gt;"Période")),"Cible incohérente",IF(IF($B334="Lot",COUNTIFS('Ventilation'!$A$2:$A$501,$A334,'Ventilation'!$C$2:$C$501,$C334),COUNTIFS('Ventilation'!$A$2:$A$501,$A334,'Ventilation'!$D$2:$D$501,$D334))&gt;1,"Cible en double","")))))</f>
        <v/>
      </c>
      <c r="J334" s="42">
        <f>IF(OR($A334="",$I334&lt;&gt;""),"",$F334*$H334)</f>
        <v/>
      </c>
    </row>
    <row r="335">
      <c r="A335" s="23" t="n"/>
      <c r="B335" s="31">
        <f>IF($A335="","",IFERROR(_xlfn.XLOOKUP($A335,'Frais généraux'!$A$2:$A$151,'Frais généraux'!$G$2:$G$151),""))</f>
        <v/>
      </c>
      <c r="C335" s="28" t="n"/>
      <c r="D335" s="48" t="n"/>
      <c r="E335" s="32" t="n"/>
      <c r="F335" s="45">
        <f>IF($A335="","",IFERROR(_xlfn.XLOOKUP($A335,'Frais généraux'!$A$2:$A$151,'Frais généraux'!$I$2:$I$151),""))</f>
        <v/>
      </c>
      <c r="G335" s="34">
        <f>IF($A335="","",SUMIFS('Ventilation'!$E$2:$E$501,'Ventilation'!$A$2:$A$501,$A335))</f>
        <v/>
      </c>
      <c r="H335" s="46">
        <f>IF($A335="","",IFERROR($E335/$G335,0))</f>
        <v/>
      </c>
      <c r="I335" s="31">
        <f>IF($A335="","",IF(COUNTIF('Frais généraux'!$A$2:$A$151,$A335)=0,"ID inconnu",IF(OR(NOT(ISNUMBER($E335)),$E335&lt;=0),"Coefficient invalide",IF(OR(AND($B335="Lot",OR($C335="",$D335&lt;&gt;"")),AND($B335="Période",OR($D335="",$C335&lt;&gt;"")),AND($B335&lt;&gt;"Lot",$B335&lt;&gt;"Période")),"Cible incohérente",IF(IF($B335="Lot",COUNTIFS('Ventilation'!$A$2:$A$501,$A335,'Ventilation'!$C$2:$C$501,$C335),COUNTIFS('Ventilation'!$A$2:$A$501,$A335,'Ventilation'!$D$2:$D$501,$D335))&gt;1,"Cible en double","")))))</f>
        <v/>
      </c>
      <c r="J335" s="45">
        <f>IF(OR($A335="",$I335&lt;&gt;""),"",$F335*$H335)</f>
        <v/>
      </c>
    </row>
    <row r="336">
      <c r="A336" s="23" t="n"/>
      <c r="B336" s="29">
        <f>IF($A336="","",IFERROR(_xlfn.XLOOKUP($A336,'Frais généraux'!$A$2:$A$151,'Frais généraux'!$G$2:$G$151),""))</f>
        <v/>
      </c>
      <c r="C336" s="28" t="n"/>
      <c r="D336" s="48" t="n"/>
      <c r="E336" s="32" t="n"/>
      <c r="F336" s="42">
        <f>IF($A336="","",IFERROR(_xlfn.XLOOKUP($A336,'Frais généraux'!$A$2:$A$151,'Frais généraux'!$I$2:$I$151),""))</f>
        <v/>
      </c>
      <c r="G336" s="33">
        <f>IF($A336="","",SUMIFS('Ventilation'!$E$2:$E$501,'Ventilation'!$A$2:$A$501,$A336))</f>
        <v/>
      </c>
      <c r="H336" s="43">
        <f>IF($A336="","",IFERROR($E336/$G336,0))</f>
        <v/>
      </c>
      <c r="I336" s="29">
        <f>IF($A336="","",IF(COUNTIF('Frais généraux'!$A$2:$A$151,$A336)=0,"ID inconnu",IF(OR(NOT(ISNUMBER($E336)),$E336&lt;=0),"Coefficient invalide",IF(OR(AND($B336="Lot",OR($C336="",$D336&lt;&gt;"")),AND($B336="Période",OR($D336="",$C336&lt;&gt;"")),AND($B336&lt;&gt;"Lot",$B336&lt;&gt;"Période")),"Cible incohérente",IF(IF($B336="Lot",COUNTIFS('Ventilation'!$A$2:$A$501,$A336,'Ventilation'!$C$2:$C$501,$C336),COUNTIFS('Ventilation'!$A$2:$A$501,$A336,'Ventilation'!$D$2:$D$501,$D336))&gt;1,"Cible en double","")))))</f>
        <v/>
      </c>
      <c r="J336" s="42">
        <f>IF(OR($A336="",$I336&lt;&gt;""),"",$F336*$H336)</f>
        <v/>
      </c>
    </row>
    <row r="337">
      <c r="A337" s="23" t="n"/>
      <c r="B337" s="31">
        <f>IF($A337="","",IFERROR(_xlfn.XLOOKUP($A337,'Frais généraux'!$A$2:$A$151,'Frais généraux'!$G$2:$G$151),""))</f>
        <v/>
      </c>
      <c r="C337" s="28" t="n"/>
      <c r="D337" s="48" t="n"/>
      <c r="E337" s="32" t="n"/>
      <c r="F337" s="45">
        <f>IF($A337="","",IFERROR(_xlfn.XLOOKUP($A337,'Frais généraux'!$A$2:$A$151,'Frais généraux'!$I$2:$I$151),""))</f>
        <v/>
      </c>
      <c r="G337" s="34">
        <f>IF($A337="","",SUMIFS('Ventilation'!$E$2:$E$501,'Ventilation'!$A$2:$A$501,$A337))</f>
        <v/>
      </c>
      <c r="H337" s="46">
        <f>IF($A337="","",IFERROR($E337/$G337,0))</f>
        <v/>
      </c>
      <c r="I337" s="31">
        <f>IF($A337="","",IF(COUNTIF('Frais généraux'!$A$2:$A$151,$A337)=0,"ID inconnu",IF(OR(NOT(ISNUMBER($E337)),$E337&lt;=0),"Coefficient invalide",IF(OR(AND($B337="Lot",OR($C337="",$D337&lt;&gt;"")),AND($B337="Période",OR($D337="",$C337&lt;&gt;"")),AND($B337&lt;&gt;"Lot",$B337&lt;&gt;"Période")),"Cible incohérente",IF(IF($B337="Lot",COUNTIFS('Ventilation'!$A$2:$A$501,$A337,'Ventilation'!$C$2:$C$501,$C337),COUNTIFS('Ventilation'!$A$2:$A$501,$A337,'Ventilation'!$D$2:$D$501,$D337))&gt;1,"Cible en double","")))))</f>
        <v/>
      </c>
      <c r="J337" s="45">
        <f>IF(OR($A337="",$I337&lt;&gt;""),"",$F337*$H337)</f>
        <v/>
      </c>
    </row>
    <row r="338">
      <c r="A338" s="23" t="n"/>
      <c r="B338" s="29">
        <f>IF($A338="","",IFERROR(_xlfn.XLOOKUP($A338,'Frais généraux'!$A$2:$A$151,'Frais généraux'!$G$2:$G$151),""))</f>
        <v/>
      </c>
      <c r="C338" s="28" t="n"/>
      <c r="D338" s="48" t="n"/>
      <c r="E338" s="32" t="n"/>
      <c r="F338" s="42">
        <f>IF($A338="","",IFERROR(_xlfn.XLOOKUP($A338,'Frais généraux'!$A$2:$A$151,'Frais généraux'!$I$2:$I$151),""))</f>
        <v/>
      </c>
      <c r="G338" s="33">
        <f>IF($A338="","",SUMIFS('Ventilation'!$E$2:$E$501,'Ventilation'!$A$2:$A$501,$A338))</f>
        <v/>
      </c>
      <c r="H338" s="43">
        <f>IF($A338="","",IFERROR($E338/$G338,0))</f>
        <v/>
      </c>
      <c r="I338" s="29">
        <f>IF($A338="","",IF(COUNTIF('Frais généraux'!$A$2:$A$151,$A338)=0,"ID inconnu",IF(OR(NOT(ISNUMBER($E338)),$E338&lt;=0),"Coefficient invalide",IF(OR(AND($B338="Lot",OR($C338="",$D338&lt;&gt;"")),AND($B338="Période",OR($D338="",$C338&lt;&gt;"")),AND($B338&lt;&gt;"Lot",$B338&lt;&gt;"Période")),"Cible incohérente",IF(IF($B338="Lot",COUNTIFS('Ventilation'!$A$2:$A$501,$A338,'Ventilation'!$C$2:$C$501,$C338),COUNTIFS('Ventilation'!$A$2:$A$501,$A338,'Ventilation'!$D$2:$D$501,$D338))&gt;1,"Cible en double","")))))</f>
        <v/>
      </c>
      <c r="J338" s="42">
        <f>IF(OR($A338="",$I338&lt;&gt;""),"",$F338*$H338)</f>
        <v/>
      </c>
    </row>
    <row r="339">
      <c r="A339" s="23" t="n"/>
      <c r="B339" s="31">
        <f>IF($A339="","",IFERROR(_xlfn.XLOOKUP($A339,'Frais généraux'!$A$2:$A$151,'Frais généraux'!$G$2:$G$151),""))</f>
        <v/>
      </c>
      <c r="C339" s="28" t="n"/>
      <c r="D339" s="48" t="n"/>
      <c r="E339" s="32" t="n"/>
      <c r="F339" s="45">
        <f>IF($A339="","",IFERROR(_xlfn.XLOOKUP($A339,'Frais généraux'!$A$2:$A$151,'Frais généraux'!$I$2:$I$151),""))</f>
        <v/>
      </c>
      <c r="G339" s="34">
        <f>IF($A339="","",SUMIFS('Ventilation'!$E$2:$E$501,'Ventilation'!$A$2:$A$501,$A339))</f>
        <v/>
      </c>
      <c r="H339" s="46">
        <f>IF($A339="","",IFERROR($E339/$G339,0))</f>
        <v/>
      </c>
      <c r="I339" s="31">
        <f>IF($A339="","",IF(COUNTIF('Frais généraux'!$A$2:$A$151,$A339)=0,"ID inconnu",IF(OR(NOT(ISNUMBER($E339)),$E339&lt;=0),"Coefficient invalide",IF(OR(AND($B339="Lot",OR($C339="",$D339&lt;&gt;"")),AND($B339="Période",OR($D339="",$C339&lt;&gt;"")),AND($B339&lt;&gt;"Lot",$B339&lt;&gt;"Période")),"Cible incohérente",IF(IF($B339="Lot",COUNTIFS('Ventilation'!$A$2:$A$501,$A339,'Ventilation'!$C$2:$C$501,$C339),COUNTIFS('Ventilation'!$A$2:$A$501,$A339,'Ventilation'!$D$2:$D$501,$D339))&gt;1,"Cible en double","")))))</f>
        <v/>
      </c>
      <c r="J339" s="45">
        <f>IF(OR($A339="",$I339&lt;&gt;""),"",$F339*$H339)</f>
        <v/>
      </c>
    </row>
    <row r="340">
      <c r="A340" s="23" t="n"/>
      <c r="B340" s="29">
        <f>IF($A340="","",IFERROR(_xlfn.XLOOKUP($A340,'Frais généraux'!$A$2:$A$151,'Frais généraux'!$G$2:$G$151),""))</f>
        <v/>
      </c>
      <c r="C340" s="28" t="n"/>
      <c r="D340" s="48" t="n"/>
      <c r="E340" s="32" t="n"/>
      <c r="F340" s="42">
        <f>IF($A340="","",IFERROR(_xlfn.XLOOKUP($A340,'Frais généraux'!$A$2:$A$151,'Frais généraux'!$I$2:$I$151),""))</f>
        <v/>
      </c>
      <c r="G340" s="33">
        <f>IF($A340="","",SUMIFS('Ventilation'!$E$2:$E$501,'Ventilation'!$A$2:$A$501,$A340))</f>
        <v/>
      </c>
      <c r="H340" s="43">
        <f>IF($A340="","",IFERROR($E340/$G340,0))</f>
        <v/>
      </c>
      <c r="I340" s="29">
        <f>IF($A340="","",IF(COUNTIF('Frais généraux'!$A$2:$A$151,$A340)=0,"ID inconnu",IF(OR(NOT(ISNUMBER($E340)),$E340&lt;=0),"Coefficient invalide",IF(OR(AND($B340="Lot",OR($C340="",$D340&lt;&gt;"")),AND($B340="Période",OR($D340="",$C340&lt;&gt;"")),AND($B340&lt;&gt;"Lot",$B340&lt;&gt;"Période")),"Cible incohérente",IF(IF($B340="Lot",COUNTIFS('Ventilation'!$A$2:$A$501,$A340,'Ventilation'!$C$2:$C$501,$C340),COUNTIFS('Ventilation'!$A$2:$A$501,$A340,'Ventilation'!$D$2:$D$501,$D340))&gt;1,"Cible en double","")))))</f>
        <v/>
      </c>
      <c r="J340" s="42">
        <f>IF(OR($A340="",$I340&lt;&gt;""),"",$F340*$H340)</f>
        <v/>
      </c>
    </row>
    <row r="341">
      <c r="A341" s="23" t="n"/>
      <c r="B341" s="31">
        <f>IF($A341="","",IFERROR(_xlfn.XLOOKUP($A341,'Frais généraux'!$A$2:$A$151,'Frais généraux'!$G$2:$G$151),""))</f>
        <v/>
      </c>
      <c r="C341" s="28" t="n"/>
      <c r="D341" s="48" t="n"/>
      <c r="E341" s="32" t="n"/>
      <c r="F341" s="45">
        <f>IF($A341="","",IFERROR(_xlfn.XLOOKUP($A341,'Frais généraux'!$A$2:$A$151,'Frais généraux'!$I$2:$I$151),""))</f>
        <v/>
      </c>
      <c r="G341" s="34">
        <f>IF($A341="","",SUMIFS('Ventilation'!$E$2:$E$501,'Ventilation'!$A$2:$A$501,$A341))</f>
        <v/>
      </c>
      <c r="H341" s="46">
        <f>IF($A341="","",IFERROR($E341/$G341,0))</f>
        <v/>
      </c>
      <c r="I341" s="31">
        <f>IF($A341="","",IF(COUNTIF('Frais généraux'!$A$2:$A$151,$A341)=0,"ID inconnu",IF(OR(NOT(ISNUMBER($E341)),$E341&lt;=0),"Coefficient invalide",IF(OR(AND($B341="Lot",OR($C341="",$D341&lt;&gt;"")),AND($B341="Période",OR($D341="",$C341&lt;&gt;"")),AND($B341&lt;&gt;"Lot",$B341&lt;&gt;"Période")),"Cible incohérente",IF(IF($B341="Lot",COUNTIFS('Ventilation'!$A$2:$A$501,$A341,'Ventilation'!$C$2:$C$501,$C341),COUNTIFS('Ventilation'!$A$2:$A$501,$A341,'Ventilation'!$D$2:$D$501,$D341))&gt;1,"Cible en double","")))))</f>
        <v/>
      </c>
      <c r="J341" s="45">
        <f>IF(OR($A341="",$I341&lt;&gt;""),"",$F341*$H341)</f>
        <v/>
      </c>
    </row>
    <row r="342">
      <c r="A342" s="23" t="n"/>
      <c r="B342" s="29">
        <f>IF($A342="","",IFERROR(_xlfn.XLOOKUP($A342,'Frais généraux'!$A$2:$A$151,'Frais généraux'!$G$2:$G$151),""))</f>
        <v/>
      </c>
      <c r="C342" s="28" t="n"/>
      <c r="D342" s="48" t="n"/>
      <c r="E342" s="32" t="n"/>
      <c r="F342" s="42">
        <f>IF($A342="","",IFERROR(_xlfn.XLOOKUP($A342,'Frais généraux'!$A$2:$A$151,'Frais généraux'!$I$2:$I$151),""))</f>
        <v/>
      </c>
      <c r="G342" s="33">
        <f>IF($A342="","",SUMIFS('Ventilation'!$E$2:$E$501,'Ventilation'!$A$2:$A$501,$A342))</f>
        <v/>
      </c>
      <c r="H342" s="43">
        <f>IF($A342="","",IFERROR($E342/$G342,0))</f>
        <v/>
      </c>
      <c r="I342" s="29">
        <f>IF($A342="","",IF(COUNTIF('Frais généraux'!$A$2:$A$151,$A342)=0,"ID inconnu",IF(OR(NOT(ISNUMBER($E342)),$E342&lt;=0),"Coefficient invalide",IF(OR(AND($B342="Lot",OR($C342="",$D342&lt;&gt;"")),AND($B342="Période",OR($D342="",$C342&lt;&gt;"")),AND($B342&lt;&gt;"Lot",$B342&lt;&gt;"Période")),"Cible incohérente",IF(IF($B342="Lot",COUNTIFS('Ventilation'!$A$2:$A$501,$A342,'Ventilation'!$C$2:$C$501,$C342),COUNTIFS('Ventilation'!$A$2:$A$501,$A342,'Ventilation'!$D$2:$D$501,$D342))&gt;1,"Cible en double","")))))</f>
        <v/>
      </c>
      <c r="J342" s="42">
        <f>IF(OR($A342="",$I342&lt;&gt;""),"",$F342*$H342)</f>
        <v/>
      </c>
    </row>
    <row r="343">
      <c r="A343" s="23" t="n"/>
      <c r="B343" s="31">
        <f>IF($A343="","",IFERROR(_xlfn.XLOOKUP($A343,'Frais généraux'!$A$2:$A$151,'Frais généraux'!$G$2:$G$151),""))</f>
        <v/>
      </c>
      <c r="C343" s="28" t="n"/>
      <c r="D343" s="48" t="n"/>
      <c r="E343" s="32" t="n"/>
      <c r="F343" s="45">
        <f>IF($A343="","",IFERROR(_xlfn.XLOOKUP($A343,'Frais généraux'!$A$2:$A$151,'Frais généraux'!$I$2:$I$151),""))</f>
        <v/>
      </c>
      <c r="G343" s="34">
        <f>IF($A343="","",SUMIFS('Ventilation'!$E$2:$E$501,'Ventilation'!$A$2:$A$501,$A343))</f>
        <v/>
      </c>
      <c r="H343" s="46">
        <f>IF($A343="","",IFERROR($E343/$G343,0))</f>
        <v/>
      </c>
      <c r="I343" s="31">
        <f>IF($A343="","",IF(COUNTIF('Frais généraux'!$A$2:$A$151,$A343)=0,"ID inconnu",IF(OR(NOT(ISNUMBER($E343)),$E343&lt;=0),"Coefficient invalide",IF(OR(AND($B343="Lot",OR($C343="",$D343&lt;&gt;"")),AND($B343="Période",OR($D343="",$C343&lt;&gt;"")),AND($B343&lt;&gt;"Lot",$B343&lt;&gt;"Période")),"Cible incohérente",IF(IF($B343="Lot",COUNTIFS('Ventilation'!$A$2:$A$501,$A343,'Ventilation'!$C$2:$C$501,$C343),COUNTIFS('Ventilation'!$A$2:$A$501,$A343,'Ventilation'!$D$2:$D$501,$D343))&gt;1,"Cible en double","")))))</f>
        <v/>
      </c>
      <c r="J343" s="45">
        <f>IF(OR($A343="",$I343&lt;&gt;""),"",$F343*$H343)</f>
        <v/>
      </c>
    </row>
    <row r="344">
      <c r="A344" s="23" t="n"/>
      <c r="B344" s="29">
        <f>IF($A344="","",IFERROR(_xlfn.XLOOKUP($A344,'Frais généraux'!$A$2:$A$151,'Frais généraux'!$G$2:$G$151),""))</f>
        <v/>
      </c>
      <c r="C344" s="28" t="n"/>
      <c r="D344" s="48" t="n"/>
      <c r="E344" s="32" t="n"/>
      <c r="F344" s="42">
        <f>IF($A344="","",IFERROR(_xlfn.XLOOKUP($A344,'Frais généraux'!$A$2:$A$151,'Frais généraux'!$I$2:$I$151),""))</f>
        <v/>
      </c>
      <c r="G344" s="33">
        <f>IF($A344="","",SUMIFS('Ventilation'!$E$2:$E$501,'Ventilation'!$A$2:$A$501,$A344))</f>
        <v/>
      </c>
      <c r="H344" s="43">
        <f>IF($A344="","",IFERROR($E344/$G344,0))</f>
        <v/>
      </c>
      <c r="I344" s="29">
        <f>IF($A344="","",IF(COUNTIF('Frais généraux'!$A$2:$A$151,$A344)=0,"ID inconnu",IF(OR(NOT(ISNUMBER($E344)),$E344&lt;=0),"Coefficient invalide",IF(OR(AND($B344="Lot",OR($C344="",$D344&lt;&gt;"")),AND($B344="Période",OR($D344="",$C344&lt;&gt;"")),AND($B344&lt;&gt;"Lot",$B344&lt;&gt;"Période")),"Cible incohérente",IF(IF($B344="Lot",COUNTIFS('Ventilation'!$A$2:$A$501,$A344,'Ventilation'!$C$2:$C$501,$C344),COUNTIFS('Ventilation'!$A$2:$A$501,$A344,'Ventilation'!$D$2:$D$501,$D344))&gt;1,"Cible en double","")))))</f>
        <v/>
      </c>
      <c r="J344" s="42">
        <f>IF(OR($A344="",$I344&lt;&gt;""),"",$F344*$H344)</f>
        <v/>
      </c>
    </row>
    <row r="345">
      <c r="A345" s="23" t="n"/>
      <c r="B345" s="31">
        <f>IF($A345="","",IFERROR(_xlfn.XLOOKUP($A345,'Frais généraux'!$A$2:$A$151,'Frais généraux'!$G$2:$G$151),""))</f>
        <v/>
      </c>
      <c r="C345" s="28" t="n"/>
      <c r="D345" s="48" t="n"/>
      <c r="E345" s="32" t="n"/>
      <c r="F345" s="45">
        <f>IF($A345="","",IFERROR(_xlfn.XLOOKUP($A345,'Frais généraux'!$A$2:$A$151,'Frais généraux'!$I$2:$I$151),""))</f>
        <v/>
      </c>
      <c r="G345" s="34">
        <f>IF($A345="","",SUMIFS('Ventilation'!$E$2:$E$501,'Ventilation'!$A$2:$A$501,$A345))</f>
        <v/>
      </c>
      <c r="H345" s="46">
        <f>IF($A345="","",IFERROR($E345/$G345,0))</f>
        <v/>
      </c>
      <c r="I345" s="31">
        <f>IF($A345="","",IF(COUNTIF('Frais généraux'!$A$2:$A$151,$A345)=0,"ID inconnu",IF(OR(NOT(ISNUMBER($E345)),$E345&lt;=0),"Coefficient invalide",IF(OR(AND($B345="Lot",OR($C345="",$D345&lt;&gt;"")),AND($B345="Période",OR($D345="",$C345&lt;&gt;"")),AND($B345&lt;&gt;"Lot",$B345&lt;&gt;"Période")),"Cible incohérente",IF(IF($B345="Lot",COUNTIFS('Ventilation'!$A$2:$A$501,$A345,'Ventilation'!$C$2:$C$501,$C345),COUNTIFS('Ventilation'!$A$2:$A$501,$A345,'Ventilation'!$D$2:$D$501,$D345))&gt;1,"Cible en double","")))))</f>
        <v/>
      </c>
      <c r="J345" s="45">
        <f>IF(OR($A345="",$I345&lt;&gt;""),"",$F345*$H345)</f>
        <v/>
      </c>
    </row>
    <row r="346">
      <c r="A346" s="23" t="n"/>
      <c r="B346" s="29">
        <f>IF($A346="","",IFERROR(_xlfn.XLOOKUP($A346,'Frais généraux'!$A$2:$A$151,'Frais généraux'!$G$2:$G$151),""))</f>
        <v/>
      </c>
      <c r="C346" s="28" t="n"/>
      <c r="D346" s="48" t="n"/>
      <c r="E346" s="32" t="n"/>
      <c r="F346" s="42">
        <f>IF($A346="","",IFERROR(_xlfn.XLOOKUP($A346,'Frais généraux'!$A$2:$A$151,'Frais généraux'!$I$2:$I$151),""))</f>
        <v/>
      </c>
      <c r="G346" s="33">
        <f>IF($A346="","",SUMIFS('Ventilation'!$E$2:$E$501,'Ventilation'!$A$2:$A$501,$A346))</f>
        <v/>
      </c>
      <c r="H346" s="43">
        <f>IF($A346="","",IFERROR($E346/$G346,0))</f>
        <v/>
      </c>
      <c r="I346" s="29">
        <f>IF($A346="","",IF(COUNTIF('Frais généraux'!$A$2:$A$151,$A346)=0,"ID inconnu",IF(OR(NOT(ISNUMBER($E346)),$E346&lt;=0),"Coefficient invalide",IF(OR(AND($B346="Lot",OR($C346="",$D346&lt;&gt;"")),AND($B346="Période",OR($D346="",$C346&lt;&gt;"")),AND($B346&lt;&gt;"Lot",$B346&lt;&gt;"Période")),"Cible incohérente",IF(IF($B346="Lot",COUNTIFS('Ventilation'!$A$2:$A$501,$A346,'Ventilation'!$C$2:$C$501,$C346),COUNTIFS('Ventilation'!$A$2:$A$501,$A346,'Ventilation'!$D$2:$D$501,$D346))&gt;1,"Cible en double","")))))</f>
        <v/>
      </c>
      <c r="J346" s="42">
        <f>IF(OR($A346="",$I346&lt;&gt;""),"",$F346*$H346)</f>
        <v/>
      </c>
    </row>
    <row r="347">
      <c r="A347" s="23" t="n"/>
      <c r="B347" s="31">
        <f>IF($A347="","",IFERROR(_xlfn.XLOOKUP($A347,'Frais généraux'!$A$2:$A$151,'Frais généraux'!$G$2:$G$151),""))</f>
        <v/>
      </c>
      <c r="C347" s="28" t="n"/>
      <c r="D347" s="48" t="n"/>
      <c r="E347" s="32" t="n"/>
      <c r="F347" s="45">
        <f>IF($A347="","",IFERROR(_xlfn.XLOOKUP($A347,'Frais généraux'!$A$2:$A$151,'Frais généraux'!$I$2:$I$151),""))</f>
        <v/>
      </c>
      <c r="G347" s="34">
        <f>IF($A347="","",SUMIFS('Ventilation'!$E$2:$E$501,'Ventilation'!$A$2:$A$501,$A347))</f>
        <v/>
      </c>
      <c r="H347" s="46">
        <f>IF($A347="","",IFERROR($E347/$G347,0))</f>
        <v/>
      </c>
      <c r="I347" s="31">
        <f>IF($A347="","",IF(COUNTIF('Frais généraux'!$A$2:$A$151,$A347)=0,"ID inconnu",IF(OR(NOT(ISNUMBER($E347)),$E347&lt;=0),"Coefficient invalide",IF(OR(AND($B347="Lot",OR($C347="",$D347&lt;&gt;"")),AND($B347="Période",OR($D347="",$C347&lt;&gt;"")),AND($B347&lt;&gt;"Lot",$B347&lt;&gt;"Période")),"Cible incohérente",IF(IF($B347="Lot",COUNTIFS('Ventilation'!$A$2:$A$501,$A347,'Ventilation'!$C$2:$C$501,$C347),COUNTIFS('Ventilation'!$A$2:$A$501,$A347,'Ventilation'!$D$2:$D$501,$D347))&gt;1,"Cible en double","")))))</f>
        <v/>
      </c>
      <c r="J347" s="45">
        <f>IF(OR($A347="",$I347&lt;&gt;""),"",$F347*$H347)</f>
        <v/>
      </c>
    </row>
    <row r="348">
      <c r="A348" s="23" t="n"/>
      <c r="B348" s="29">
        <f>IF($A348="","",IFERROR(_xlfn.XLOOKUP($A348,'Frais généraux'!$A$2:$A$151,'Frais généraux'!$G$2:$G$151),""))</f>
        <v/>
      </c>
      <c r="C348" s="28" t="n"/>
      <c r="D348" s="48" t="n"/>
      <c r="E348" s="32" t="n"/>
      <c r="F348" s="42">
        <f>IF($A348="","",IFERROR(_xlfn.XLOOKUP($A348,'Frais généraux'!$A$2:$A$151,'Frais généraux'!$I$2:$I$151),""))</f>
        <v/>
      </c>
      <c r="G348" s="33">
        <f>IF($A348="","",SUMIFS('Ventilation'!$E$2:$E$501,'Ventilation'!$A$2:$A$501,$A348))</f>
        <v/>
      </c>
      <c r="H348" s="43">
        <f>IF($A348="","",IFERROR($E348/$G348,0))</f>
        <v/>
      </c>
      <c r="I348" s="29">
        <f>IF($A348="","",IF(COUNTIF('Frais généraux'!$A$2:$A$151,$A348)=0,"ID inconnu",IF(OR(NOT(ISNUMBER($E348)),$E348&lt;=0),"Coefficient invalide",IF(OR(AND($B348="Lot",OR($C348="",$D348&lt;&gt;"")),AND($B348="Période",OR($D348="",$C348&lt;&gt;"")),AND($B348&lt;&gt;"Lot",$B348&lt;&gt;"Période")),"Cible incohérente",IF(IF($B348="Lot",COUNTIFS('Ventilation'!$A$2:$A$501,$A348,'Ventilation'!$C$2:$C$501,$C348),COUNTIFS('Ventilation'!$A$2:$A$501,$A348,'Ventilation'!$D$2:$D$501,$D348))&gt;1,"Cible en double","")))))</f>
        <v/>
      </c>
      <c r="J348" s="42">
        <f>IF(OR($A348="",$I348&lt;&gt;""),"",$F348*$H348)</f>
        <v/>
      </c>
    </row>
    <row r="349">
      <c r="A349" s="23" t="n"/>
      <c r="B349" s="31">
        <f>IF($A349="","",IFERROR(_xlfn.XLOOKUP($A349,'Frais généraux'!$A$2:$A$151,'Frais généraux'!$G$2:$G$151),""))</f>
        <v/>
      </c>
      <c r="C349" s="28" t="n"/>
      <c r="D349" s="48" t="n"/>
      <c r="E349" s="32" t="n"/>
      <c r="F349" s="45">
        <f>IF($A349="","",IFERROR(_xlfn.XLOOKUP($A349,'Frais généraux'!$A$2:$A$151,'Frais généraux'!$I$2:$I$151),""))</f>
        <v/>
      </c>
      <c r="G349" s="34">
        <f>IF($A349="","",SUMIFS('Ventilation'!$E$2:$E$501,'Ventilation'!$A$2:$A$501,$A349))</f>
        <v/>
      </c>
      <c r="H349" s="46">
        <f>IF($A349="","",IFERROR($E349/$G349,0))</f>
        <v/>
      </c>
      <c r="I349" s="31">
        <f>IF($A349="","",IF(COUNTIF('Frais généraux'!$A$2:$A$151,$A349)=0,"ID inconnu",IF(OR(NOT(ISNUMBER($E349)),$E349&lt;=0),"Coefficient invalide",IF(OR(AND($B349="Lot",OR($C349="",$D349&lt;&gt;"")),AND($B349="Période",OR($D349="",$C349&lt;&gt;"")),AND($B349&lt;&gt;"Lot",$B349&lt;&gt;"Période")),"Cible incohérente",IF(IF($B349="Lot",COUNTIFS('Ventilation'!$A$2:$A$501,$A349,'Ventilation'!$C$2:$C$501,$C349),COUNTIFS('Ventilation'!$A$2:$A$501,$A349,'Ventilation'!$D$2:$D$501,$D349))&gt;1,"Cible en double","")))))</f>
        <v/>
      </c>
      <c r="J349" s="45">
        <f>IF(OR($A349="",$I349&lt;&gt;""),"",$F349*$H349)</f>
        <v/>
      </c>
    </row>
    <row r="350">
      <c r="A350" s="23" t="n"/>
      <c r="B350" s="29">
        <f>IF($A350="","",IFERROR(_xlfn.XLOOKUP($A350,'Frais généraux'!$A$2:$A$151,'Frais généraux'!$G$2:$G$151),""))</f>
        <v/>
      </c>
      <c r="C350" s="28" t="n"/>
      <c r="D350" s="48" t="n"/>
      <c r="E350" s="32" t="n"/>
      <c r="F350" s="42">
        <f>IF($A350="","",IFERROR(_xlfn.XLOOKUP($A350,'Frais généraux'!$A$2:$A$151,'Frais généraux'!$I$2:$I$151),""))</f>
        <v/>
      </c>
      <c r="G350" s="33">
        <f>IF($A350="","",SUMIFS('Ventilation'!$E$2:$E$501,'Ventilation'!$A$2:$A$501,$A350))</f>
        <v/>
      </c>
      <c r="H350" s="43">
        <f>IF($A350="","",IFERROR($E350/$G350,0))</f>
        <v/>
      </c>
      <c r="I350" s="29">
        <f>IF($A350="","",IF(COUNTIF('Frais généraux'!$A$2:$A$151,$A350)=0,"ID inconnu",IF(OR(NOT(ISNUMBER($E350)),$E350&lt;=0),"Coefficient invalide",IF(OR(AND($B350="Lot",OR($C350="",$D350&lt;&gt;"")),AND($B350="Période",OR($D350="",$C350&lt;&gt;"")),AND($B350&lt;&gt;"Lot",$B350&lt;&gt;"Période")),"Cible incohérente",IF(IF($B350="Lot",COUNTIFS('Ventilation'!$A$2:$A$501,$A350,'Ventilation'!$C$2:$C$501,$C350),COUNTIFS('Ventilation'!$A$2:$A$501,$A350,'Ventilation'!$D$2:$D$501,$D350))&gt;1,"Cible en double","")))))</f>
        <v/>
      </c>
      <c r="J350" s="42">
        <f>IF(OR($A350="",$I350&lt;&gt;""),"",$F350*$H350)</f>
        <v/>
      </c>
    </row>
    <row r="351">
      <c r="A351" s="23" t="n"/>
      <c r="B351" s="31">
        <f>IF($A351="","",IFERROR(_xlfn.XLOOKUP($A351,'Frais généraux'!$A$2:$A$151,'Frais généraux'!$G$2:$G$151),""))</f>
        <v/>
      </c>
      <c r="C351" s="28" t="n"/>
      <c r="D351" s="48" t="n"/>
      <c r="E351" s="32" t="n"/>
      <c r="F351" s="45">
        <f>IF($A351="","",IFERROR(_xlfn.XLOOKUP($A351,'Frais généraux'!$A$2:$A$151,'Frais généraux'!$I$2:$I$151),""))</f>
        <v/>
      </c>
      <c r="G351" s="34">
        <f>IF($A351="","",SUMIFS('Ventilation'!$E$2:$E$501,'Ventilation'!$A$2:$A$501,$A351))</f>
        <v/>
      </c>
      <c r="H351" s="46">
        <f>IF($A351="","",IFERROR($E351/$G351,0))</f>
        <v/>
      </c>
      <c r="I351" s="31">
        <f>IF($A351="","",IF(COUNTIF('Frais généraux'!$A$2:$A$151,$A351)=0,"ID inconnu",IF(OR(NOT(ISNUMBER($E351)),$E351&lt;=0),"Coefficient invalide",IF(OR(AND($B351="Lot",OR($C351="",$D351&lt;&gt;"")),AND($B351="Période",OR($D351="",$C351&lt;&gt;"")),AND($B351&lt;&gt;"Lot",$B351&lt;&gt;"Période")),"Cible incohérente",IF(IF($B351="Lot",COUNTIFS('Ventilation'!$A$2:$A$501,$A351,'Ventilation'!$C$2:$C$501,$C351),COUNTIFS('Ventilation'!$A$2:$A$501,$A351,'Ventilation'!$D$2:$D$501,$D351))&gt;1,"Cible en double","")))))</f>
        <v/>
      </c>
      <c r="J351" s="45">
        <f>IF(OR($A351="",$I351&lt;&gt;""),"",$F351*$H351)</f>
        <v/>
      </c>
    </row>
    <row r="352">
      <c r="A352" s="23" t="n"/>
      <c r="B352" s="29">
        <f>IF($A352="","",IFERROR(_xlfn.XLOOKUP($A352,'Frais généraux'!$A$2:$A$151,'Frais généraux'!$G$2:$G$151),""))</f>
        <v/>
      </c>
      <c r="C352" s="28" t="n"/>
      <c r="D352" s="48" t="n"/>
      <c r="E352" s="32" t="n"/>
      <c r="F352" s="42">
        <f>IF($A352="","",IFERROR(_xlfn.XLOOKUP($A352,'Frais généraux'!$A$2:$A$151,'Frais généraux'!$I$2:$I$151),""))</f>
        <v/>
      </c>
      <c r="G352" s="33">
        <f>IF($A352="","",SUMIFS('Ventilation'!$E$2:$E$501,'Ventilation'!$A$2:$A$501,$A352))</f>
        <v/>
      </c>
      <c r="H352" s="43">
        <f>IF($A352="","",IFERROR($E352/$G352,0))</f>
        <v/>
      </c>
      <c r="I352" s="29">
        <f>IF($A352="","",IF(COUNTIF('Frais généraux'!$A$2:$A$151,$A352)=0,"ID inconnu",IF(OR(NOT(ISNUMBER($E352)),$E352&lt;=0),"Coefficient invalide",IF(OR(AND($B352="Lot",OR($C352="",$D352&lt;&gt;"")),AND($B352="Période",OR($D352="",$C352&lt;&gt;"")),AND($B352&lt;&gt;"Lot",$B352&lt;&gt;"Période")),"Cible incohérente",IF(IF($B352="Lot",COUNTIFS('Ventilation'!$A$2:$A$501,$A352,'Ventilation'!$C$2:$C$501,$C352),COUNTIFS('Ventilation'!$A$2:$A$501,$A352,'Ventilation'!$D$2:$D$501,$D352))&gt;1,"Cible en double","")))))</f>
        <v/>
      </c>
      <c r="J352" s="42">
        <f>IF(OR($A352="",$I352&lt;&gt;""),"",$F352*$H352)</f>
        <v/>
      </c>
    </row>
    <row r="353">
      <c r="A353" s="23" t="n"/>
      <c r="B353" s="31">
        <f>IF($A353="","",IFERROR(_xlfn.XLOOKUP($A353,'Frais généraux'!$A$2:$A$151,'Frais généraux'!$G$2:$G$151),""))</f>
        <v/>
      </c>
      <c r="C353" s="28" t="n"/>
      <c r="D353" s="48" t="n"/>
      <c r="E353" s="32" t="n"/>
      <c r="F353" s="45">
        <f>IF($A353="","",IFERROR(_xlfn.XLOOKUP($A353,'Frais généraux'!$A$2:$A$151,'Frais généraux'!$I$2:$I$151),""))</f>
        <v/>
      </c>
      <c r="G353" s="34">
        <f>IF($A353="","",SUMIFS('Ventilation'!$E$2:$E$501,'Ventilation'!$A$2:$A$501,$A353))</f>
        <v/>
      </c>
      <c r="H353" s="46">
        <f>IF($A353="","",IFERROR($E353/$G353,0))</f>
        <v/>
      </c>
      <c r="I353" s="31">
        <f>IF($A353="","",IF(COUNTIF('Frais généraux'!$A$2:$A$151,$A353)=0,"ID inconnu",IF(OR(NOT(ISNUMBER($E353)),$E353&lt;=0),"Coefficient invalide",IF(OR(AND($B353="Lot",OR($C353="",$D353&lt;&gt;"")),AND($B353="Période",OR($D353="",$C353&lt;&gt;"")),AND($B353&lt;&gt;"Lot",$B353&lt;&gt;"Période")),"Cible incohérente",IF(IF($B353="Lot",COUNTIFS('Ventilation'!$A$2:$A$501,$A353,'Ventilation'!$C$2:$C$501,$C353),COUNTIFS('Ventilation'!$A$2:$A$501,$A353,'Ventilation'!$D$2:$D$501,$D353))&gt;1,"Cible en double","")))))</f>
        <v/>
      </c>
      <c r="J353" s="45">
        <f>IF(OR($A353="",$I353&lt;&gt;""),"",$F353*$H353)</f>
        <v/>
      </c>
    </row>
    <row r="354">
      <c r="A354" s="23" t="n"/>
      <c r="B354" s="29">
        <f>IF($A354="","",IFERROR(_xlfn.XLOOKUP($A354,'Frais généraux'!$A$2:$A$151,'Frais généraux'!$G$2:$G$151),""))</f>
        <v/>
      </c>
      <c r="C354" s="28" t="n"/>
      <c r="D354" s="48" t="n"/>
      <c r="E354" s="32" t="n"/>
      <c r="F354" s="42">
        <f>IF($A354="","",IFERROR(_xlfn.XLOOKUP($A354,'Frais généraux'!$A$2:$A$151,'Frais généraux'!$I$2:$I$151),""))</f>
        <v/>
      </c>
      <c r="G354" s="33">
        <f>IF($A354="","",SUMIFS('Ventilation'!$E$2:$E$501,'Ventilation'!$A$2:$A$501,$A354))</f>
        <v/>
      </c>
      <c r="H354" s="43">
        <f>IF($A354="","",IFERROR($E354/$G354,0))</f>
        <v/>
      </c>
      <c r="I354" s="29">
        <f>IF($A354="","",IF(COUNTIF('Frais généraux'!$A$2:$A$151,$A354)=0,"ID inconnu",IF(OR(NOT(ISNUMBER($E354)),$E354&lt;=0),"Coefficient invalide",IF(OR(AND($B354="Lot",OR($C354="",$D354&lt;&gt;"")),AND($B354="Période",OR($D354="",$C354&lt;&gt;"")),AND($B354&lt;&gt;"Lot",$B354&lt;&gt;"Période")),"Cible incohérente",IF(IF($B354="Lot",COUNTIFS('Ventilation'!$A$2:$A$501,$A354,'Ventilation'!$C$2:$C$501,$C354),COUNTIFS('Ventilation'!$A$2:$A$501,$A354,'Ventilation'!$D$2:$D$501,$D354))&gt;1,"Cible en double","")))))</f>
        <v/>
      </c>
      <c r="J354" s="42">
        <f>IF(OR($A354="",$I354&lt;&gt;""),"",$F354*$H354)</f>
        <v/>
      </c>
    </row>
    <row r="355">
      <c r="A355" s="23" t="n"/>
      <c r="B355" s="31">
        <f>IF($A355="","",IFERROR(_xlfn.XLOOKUP($A355,'Frais généraux'!$A$2:$A$151,'Frais généraux'!$G$2:$G$151),""))</f>
        <v/>
      </c>
      <c r="C355" s="28" t="n"/>
      <c r="D355" s="48" t="n"/>
      <c r="E355" s="32" t="n"/>
      <c r="F355" s="45">
        <f>IF($A355="","",IFERROR(_xlfn.XLOOKUP($A355,'Frais généraux'!$A$2:$A$151,'Frais généraux'!$I$2:$I$151),""))</f>
        <v/>
      </c>
      <c r="G355" s="34">
        <f>IF($A355="","",SUMIFS('Ventilation'!$E$2:$E$501,'Ventilation'!$A$2:$A$501,$A355))</f>
        <v/>
      </c>
      <c r="H355" s="46">
        <f>IF($A355="","",IFERROR($E355/$G355,0))</f>
        <v/>
      </c>
      <c r="I355" s="31">
        <f>IF($A355="","",IF(COUNTIF('Frais généraux'!$A$2:$A$151,$A355)=0,"ID inconnu",IF(OR(NOT(ISNUMBER($E355)),$E355&lt;=0),"Coefficient invalide",IF(OR(AND($B355="Lot",OR($C355="",$D355&lt;&gt;"")),AND($B355="Période",OR($D355="",$C355&lt;&gt;"")),AND($B355&lt;&gt;"Lot",$B355&lt;&gt;"Période")),"Cible incohérente",IF(IF($B355="Lot",COUNTIFS('Ventilation'!$A$2:$A$501,$A355,'Ventilation'!$C$2:$C$501,$C355),COUNTIFS('Ventilation'!$A$2:$A$501,$A355,'Ventilation'!$D$2:$D$501,$D355))&gt;1,"Cible en double","")))))</f>
        <v/>
      </c>
      <c r="J355" s="45">
        <f>IF(OR($A355="",$I355&lt;&gt;""),"",$F355*$H355)</f>
        <v/>
      </c>
    </row>
    <row r="356">
      <c r="A356" s="23" t="n"/>
      <c r="B356" s="29">
        <f>IF($A356="","",IFERROR(_xlfn.XLOOKUP($A356,'Frais généraux'!$A$2:$A$151,'Frais généraux'!$G$2:$G$151),""))</f>
        <v/>
      </c>
      <c r="C356" s="28" t="n"/>
      <c r="D356" s="48" t="n"/>
      <c r="E356" s="32" t="n"/>
      <c r="F356" s="42">
        <f>IF($A356="","",IFERROR(_xlfn.XLOOKUP($A356,'Frais généraux'!$A$2:$A$151,'Frais généraux'!$I$2:$I$151),""))</f>
        <v/>
      </c>
      <c r="G356" s="33">
        <f>IF($A356="","",SUMIFS('Ventilation'!$E$2:$E$501,'Ventilation'!$A$2:$A$501,$A356))</f>
        <v/>
      </c>
      <c r="H356" s="43">
        <f>IF($A356="","",IFERROR($E356/$G356,0))</f>
        <v/>
      </c>
      <c r="I356" s="29">
        <f>IF($A356="","",IF(COUNTIF('Frais généraux'!$A$2:$A$151,$A356)=0,"ID inconnu",IF(OR(NOT(ISNUMBER($E356)),$E356&lt;=0),"Coefficient invalide",IF(OR(AND($B356="Lot",OR($C356="",$D356&lt;&gt;"")),AND($B356="Période",OR($D356="",$C356&lt;&gt;"")),AND($B356&lt;&gt;"Lot",$B356&lt;&gt;"Période")),"Cible incohérente",IF(IF($B356="Lot",COUNTIFS('Ventilation'!$A$2:$A$501,$A356,'Ventilation'!$C$2:$C$501,$C356),COUNTIFS('Ventilation'!$A$2:$A$501,$A356,'Ventilation'!$D$2:$D$501,$D356))&gt;1,"Cible en double","")))))</f>
        <v/>
      </c>
      <c r="J356" s="42">
        <f>IF(OR($A356="",$I356&lt;&gt;""),"",$F356*$H356)</f>
        <v/>
      </c>
    </row>
    <row r="357">
      <c r="A357" s="23" t="n"/>
      <c r="B357" s="31">
        <f>IF($A357="","",IFERROR(_xlfn.XLOOKUP($A357,'Frais généraux'!$A$2:$A$151,'Frais généraux'!$G$2:$G$151),""))</f>
        <v/>
      </c>
      <c r="C357" s="28" t="n"/>
      <c r="D357" s="48" t="n"/>
      <c r="E357" s="32" t="n"/>
      <c r="F357" s="45">
        <f>IF($A357="","",IFERROR(_xlfn.XLOOKUP($A357,'Frais généraux'!$A$2:$A$151,'Frais généraux'!$I$2:$I$151),""))</f>
        <v/>
      </c>
      <c r="G357" s="34">
        <f>IF($A357="","",SUMIFS('Ventilation'!$E$2:$E$501,'Ventilation'!$A$2:$A$501,$A357))</f>
        <v/>
      </c>
      <c r="H357" s="46">
        <f>IF($A357="","",IFERROR($E357/$G357,0))</f>
        <v/>
      </c>
      <c r="I357" s="31">
        <f>IF($A357="","",IF(COUNTIF('Frais généraux'!$A$2:$A$151,$A357)=0,"ID inconnu",IF(OR(NOT(ISNUMBER($E357)),$E357&lt;=0),"Coefficient invalide",IF(OR(AND($B357="Lot",OR($C357="",$D357&lt;&gt;"")),AND($B357="Période",OR($D357="",$C357&lt;&gt;"")),AND($B357&lt;&gt;"Lot",$B357&lt;&gt;"Période")),"Cible incohérente",IF(IF($B357="Lot",COUNTIFS('Ventilation'!$A$2:$A$501,$A357,'Ventilation'!$C$2:$C$501,$C357),COUNTIFS('Ventilation'!$A$2:$A$501,$A357,'Ventilation'!$D$2:$D$501,$D357))&gt;1,"Cible en double","")))))</f>
        <v/>
      </c>
      <c r="J357" s="45">
        <f>IF(OR($A357="",$I357&lt;&gt;""),"",$F357*$H357)</f>
        <v/>
      </c>
    </row>
    <row r="358">
      <c r="A358" s="23" t="n"/>
      <c r="B358" s="29">
        <f>IF($A358="","",IFERROR(_xlfn.XLOOKUP($A358,'Frais généraux'!$A$2:$A$151,'Frais généraux'!$G$2:$G$151),""))</f>
        <v/>
      </c>
      <c r="C358" s="28" t="n"/>
      <c r="D358" s="48" t="n"/>
      <c r="E358" s="32" t="n"/>
      <c r="F358" s="42">
        <f>IF($A358="","",IFERROR(_xlfn.XLOOKUP($A358,'Frais généraux'!$A$2:$A$151,'Frais généraux'!$I$2:$I$151),""))</f>
        <v/>
      </c>
      <c r="G358" s="33">
        <f>IF($A358="","",SUMIFS('Ventilation'!$E$2:$E$501,'Ventilation'!$A$2:$A$501,$A358))</f>
        <v/>
      </c>
      <c r="H358" s="43">
        <f>IF($A358="","",IFERROR($E358/$G358,0))</f>
        <v/>
      </c>
      <c r="I358" s="29">
        <f>IF($A358="","",IF(COUNTIF('Frais généraux'!$A$2:$A$151,$A358)=0,"ID inconnu",IF(OR(NOT(ISNUMBER($E358)),$E358&lt;=0),"Coefficient invalide",IF(OR(AND($B358="Lot",OR($C358="",$D358&lt;&gt;"")),AND($B358="Période",OR($D358="",$C358&lt;&gt;"")),AND($B358&lt;&gt;"Lot",$B358&lt;&gt;"Période")),"Cible incohérente",IF(IF($B358="Lot",COUNTIFS('Ventilation'!$A$2:$A$501,$A358,'Ventilation'!$C$2:$C$501,$C358),COUNTIFS('Ventilation'!$A$2:$A$501,$A358,'Ventilation'!$D$2:$D$501,$D358))&gt;1,"Cible en double","")))))</f>
        <v/>
      </c>
      <c r="J358" s="42">
        <f>IF(OR($A358="",$I358&lt;&gt;""),"",$F358*$H358)</f>
        <v/>
      </c>
    </row>
    <row r="359">
      <c r="A359" s="23" t="n"/>
      <c r="B359" s="31">
        <f>IF($A359="","",IFERROR(_xlfn.XLOOKUP($A359,'Frais généraux'!$A$2:$A$151,'Frais généraux'!$G$2:$G$151),""))</f>
        <v/>
      </c>
      <c r="C359" s="28" t="n"/>
      <c r="D359" s="48" t="n"/>
      <c r="E359" s="32" t="n"/>
      <c r="F359" s="45">
        <f>IF($A359="","",IFERROR(_xlfn.XLOOKUP($A359,'Frais généraux'!$A$2:$A$151,'Frais généraux'!$I$2:$I$151),""))</f>
        <v/>
      </c>
      <c r="G359" s="34">
        <f>IF($A359="","",SUMIFS('Ventilation'!$E$2:$E$501,'Ventilation'!$A$2:$A$501,$A359))</f>
        <v/>
      </c>
      <c r="H359" s="46">
        <f>IF($A359="","",IFERROR($E359/$G359,0))</f>
        <v/>
      </c>
      <c r="I359" s="31">
        <f>IF($A359="","",IF(COUNTIF('Frais généraux'!$A$2:$A$151,$A359)=0,"ID inconnu",IF(OR(NOT(ISNUMBER($E359)),$E359&lt;=0),"Coefficient invalide",IF(OR(AND($B359="Lot",OR($C359="",$D359&lt;&gt;"")),AND($B359="Période",OR($D359="",$C359&lt;&gt;"")),AND($B359&lt;&gt;"Lot",$B359&lt;&gt;"Période")),"Cible incohérente",IF(IF($B359="Lot",COUNTIFS('Ventilation'!$A$2:$A$501,$A359,'Ventilation'!$C$2:$C$501,$C359),COUNTIFS('Ventilation'!$A$2:$A$501,$A359,'Ventilation'!$D$2:$D$501,$D359))&gt;1,"Cible en double","")))))</f>
        <v/>
      </c>
      <c r="J359" s="45">
        <f>IF(OR($A359="",$I359&lt;&gt;""),"",$F359*$H359)</f>
        <v/>
      </c>
    </row>
    <row r="360">
      <c r="A360" s="23" t="n"/>
      <c r="B360" s="29">
        <f>IF($A360="","",IFERROR(_xlfn.XLOOKUP($A360,'Frais généraux'!$A$2:$A$151,'Frais généraux'!$G$2:$G$151),""))</f>
        <v/>
      </c>
      <c r="C360" s="28" t="n"/>
      <c r="D360" s="48" t="n"/>
      <c r="E360" s="32" t="n"/>
      <c r="F360" s="42">
        <f>IF($A360="","",IFERROR(_xlfn.XLOOKUP($A360,'Frais généraux'!$A$2:$A$151,'Frais généraux'!$I$2:$I$151),""))</f>
        <v/>
      </c>
      <c r="G360" s="33">
        <f>IF($A360="","",SUMIFS('Ventilation'!$E$2:$E$501,'Ventilation'!$A$2:$A$501,$A360))</f>
        <v/>
      </c>
      <c r="H360" s="43">
        <f>IF($A360="","",IFERROR($E360/$G360,0))</f>
        <v/>
      </c>
      <c r="I360" s="29">
        <f>IF($A360="","",IF(COUNTIF('Frais généraux'!$A$2:$A$151,$A360)=0,"ID inconnu",IF(OR(NOT(ISNUMBER($E360)),$E360&lt;=0),"Coefficient invalide",IF(OR(AND($B360="Lot",OR($C360="",$D360&lt;&gt;"")),AND($B360="Période",OR($D360="",$C360&lt;&gt;"")),AND($B360&lt;&gt;"Lot",$B360&lt;&gt;"Période")),"Cible incohérente",IF(IF($B360="Lot",COUNTIFS('Ventilation'!$A$2:$A$501,$A360,'Ventilation'!$C$2:$C$501,$C360),COUNTIFS('Ventilation'!$A$2:$A$501,$A360,'Ventilation'!$D$2:$D$501,$D360))&gt;1,"Cible en double","")))))</f>
        <v/>
      </c>
      <c r="J360" s="42">
        <f>IF(OR($A360="",$I360&lt;&gt;""),"",$F360*$H360)</f>
        <v/>
      </c>
    </row>
    <row r="361">
      <c r="A361" s="23" t="n"/>
      <c r="B361" s="31">
        <f>IF($A361="","",IFERROR(_xlfn.XLOOKUP($A361,'Frais généraux'!$A$2:$A$151,'Frais généraux'!$G$2:$G$151),""))</f>
        <v/>
      </c>
      <c r="C361" s="28" t="n"/>
      <c r="D361" s="48" t="n"/>
      <c r="E361" s="32" t="n"/>
      <c r="F361" s="45">
        <f>IF($A361="","",IFERROR(_xlfn.XLOOKUP($A361,'Frais généraux'!$A$2:$A$151,'Frais généraux'!$I$2:$I$151),""))</f>
        <v/>
      </c>
      <c r="G361" s="34">
        <f>IF($A361="","",SUMIFS('Ventilation'!$E$2:$E$501,'Ventilation'!$A$2:$A$501,$A361))</f>
        <v/>
      </c>
      <c r="H361" s="46">
        <f>IF($A361="","",IFERROR($E361/$G361,0))</f>
        <v/>
      </c>
      <c r="I361" s="31">
        <f>IF($A361="","",IF(COUNTIF('Frais généraux'!$A$2:$A$151,$A361)=0,"ID inconnu",IF(OR(NOT(ISNUMBER($E361)),$E361&lt;=0),"Coefficient invalide",IF(OR(AND($B361="Lot",OR($C361="",$D361&lt;&gt;"")),AND($B361="Période",OR($D361="",$C361&lt;&gt;"")),AND($B361&lt;&gt;"Lot",$B361&lt;&gt;"Période")),"Cible incohérente",IF(IF($B361="Lot",COUNTIFS('Ventilation'!$A$2:$A$501,$A361,'Ventilation'!$C$2:$C$501,$C361),COUNTIFS('Ventilation'!$A$2:$A$501,$A361,'Ventilation'!$D$2:$D$501,$D361))&gt;1,"Cible en double","")))))</f>
        <v/>
      </c>
      <c r="J361" s="45">
        <f>IF(OR($A361="",$I361&lt;&gt;""),"",$F361*$H361)</f>
        <v/>
      </c>
    </row>
    <row r="362">
      <c r="A362" s="23" t="n"/>
      <c r="B362" s="29">
        <f>IF($A362="","",IFERROR(_xlfn.XLOOKUP($A362,'Frais généraux'!$A$2:$A$151,'Frais généraux'!$G$2:$G$151),""))</f>
        <v/>
      </c>
      <c r="C362" s="28" t="n"/>
      <c r="D362" s="48" t="n"/>
      <c r="E362" s="32" t="n"/>
      <c r="F362" s="42">
        <f>IF($A362="","",IFERROR(_xlfn.XLOOKUP($A362,'Frais généraux'!$A$2:$A$151,'Frais généraux'!$I$2:$I$151),""))</f>
        <v/>
      </c>
      <c r="G362" s="33">
        <f>IF($A362="","",SUMIFS('Ventilation'!$E$2:$E$501,'Ventilation'!$A$2:$A$501,$A362))</f>
        <v/>
      </c>
      <c r="H362" s="43">
        <f>IF($A362="","",IFERROR($E362/$G362,0))</f>
        <v/>
      </c>
      <c r="I362" s="29">
        <f>IF($A362="","",IF(COUNTIF('Frais généraux'!$A$2:$A$151,$A362)=0,"ID inconnu",IF(OR(NOT(ISNUMBER($E362)),$E362&lt;=0),"Coefficient invalide",IF(OR(AND($B362="Lot",OR($C362="",$D362&lt;&gt;"")),AND($B362="Période",OR($D362="",$C362&lt;&gt;"")),AND($B362&lt;&gt;"Lot",$B362&lt;&gt;"Période")),"Cible incohérente",IF(IF($B362="Lot",COUNTIFS('Ventilation'!$A$2:$A$501,$A362,'Ventilation'!$C$2:$C$501,$C362),COUNTIFS('Ventilation'!$A$2:$A$501,$A362,'Ventilation'!$D$2:$D$501,$D362))&gt;1,"Cible en double","")))))</f>
        <v/>
      </c>
      <c r="J362" s="42">
        <f>IF(OR($A362="",$I362&lt;&gt;""),"",$F362*$H362)</f>
        <v/>
      </c>
    </row>
    <row r="363">
      <c r="A363" s="23" t="n"/>
      <c r="B363" s="31">
        <f>IF($A363="","",IFERROR(_xlfn.XLOOKUP($A363,'Frais généraux'!$A$2:$A$151,'Frais généraux'!$G$2:$G$151),""))</f>
        <v/>
      </c>
      <c r="C363" s="28" t="n"/>
      <c r="D363" s="48" t="n"/>
      <c r="E363" s="32" t="n"/>
      <c r="F363" s="45">
        <f>IF($A363="","",IFERROR(_xlfn.XLOOKUP($A363,'Frais généraux'!$A$2:$A$151,'Frais généraux'!$I$2:$I$151),""))</f>
        <v/>
      </c>
      <c r="G363" s="34">
        <f>IF($A363="","",SUMIFS('Ventilation'!$E$2:$E$501,'Ventilation'!$A$2:$A$501,$A363))</f>
        <v/>
      </c>
      <c r="H363" s="46">
        <f>IF($A363="","",IFERROR($E363/$G363,0))</f>
        <v/>
      </c>
      <c r="I363" s="31">
        <f>IF($A363="","",IF(COUNTIF('Frais généraux'!$A$2:$A$151,$A363)=0,"ID inconnu",IF(OR(NOT(ISNUMBER($E363)),$E363&lt;=0),"Coefficient invalide",IF(OR(AND($B363="Lot",OR($C363="",$D363&lt;&gt;"")),AND($B363="Période",OR($D363="",$C363&lt;&gt;"")),AND($B363&lt;&gt;"Lot",$B363&lt;&gt;"Période")),"Cible incohérente",IF(IF($B363="Lot",COUNTIFS('Ventilation'!$A$2:$A$501,$A363,'Ventilation'!$C$2:$C$501,$C363),COUNTIFS('Ventilation'!$A$2:$A$501,$A363,'Ventilation'!$D$2:$D$501,$D363))&gt;1,"Cible en double","")))))</f>
        <v/>
      </c>
      <c r="J363" s="45">
        <f>IF(OR($A363="",$I363&lt;&gt;""),"",$F363*$H363)</f>
        <v/>
      </c>
    </row>
    <row r="364">
      <c r="A364" s="23" t="n"/>
      <c r="B364" s="29">
        <f>IF($A364="","",IFERROR(_xlfn.XLOOKUP($A364,'Frais généraux'!$A$2:$A$151,'Frais généraux'!$G$2:$G$151),""))</f>
        <v/>
      </c>
      <c r="C364" s="28" t="n"/>
      <c r="D364" s="48" t="n"/>
      <c r="E364" s="32" t="n"/>
      <c r="F364" s="42">
        <f>IF($A364="","",IFERROR(_xlfn.XLOOKUP($A364,'Frais généraux'!$A$2:$A$151,'Frais généraux'!$I$2:$I$151),""))</f>
        <v/>
      </c>
      <c r="G364" s="33">
        <f>IF($A364="","",SUMIFS('Ventilation'!$E$2:$E$501,'Ventilation'!$A$2:$A$501,$A364))</f>
        <v/>
      </c>
      <c r="H364" s="43">
        <f>IF($A364="","",IFERROR($E364/$G364,0))</f>
        <v/>
      </c>
      <c r="I364" s="29">
        <f>IF($A364="","",IF(COUNTIF('Frais généraux'!$A$2:$A$151,$A364)=0,"ID inconnu",IF(OR(NOT(ISNUMBER($E364)),$E364&lt;=0),"Coefficient invalide",IF(OR(AND($B364="Lot",OR($C364="",$D364&lt;&gt;"")),AND($B364="Période",OR($D364="",$C364&lt;&gt;"")),AND($B364&lt;&gt;"Lot",$B364&lt;&gt;"Période")),"Cible incohérente",IF(IF($B364="Lot",COUNTIFS('Ventilation'!$A$2:$A$501,$A364,'Ventilation'!$C$2:$C$501,$C364),COUNTIFS('Ventilation'!$A$2:$A$501,$A364,'Ventilation'!$D$2:$D$501,$D364))&gt;1,"Cible en double","")))))</f>
        <v/>
      </c>
      <c r="J364" s="42">
        <f>IF(OR($A364="",$I364&lt;&gt;""),"",$F364*$H364)</f>
        <v/>
      </c>
    </row>
    <row r="365">
      <c r="A365" s="23" t="n"/>
      <c r="B365" s="31">
        <f>IF($A365="","",IFERROR(_xlfn.XLOOKUP($A365,'Frais généraux'!$A$2:$A$151,'Frais généraux'!$G$2:$G$151),""))</f>
        <v/>
      </c>
      <c r="C365" s="28" t="n"/>
      <c r="D365" s="48" t="n"/>
      <c r="E365" s="32" t="n"/>
      <c r="F365" s="45">
        <f>IF($A365="","",IFERROR(_xlfn.XLOOKUP($A365,'Frais généraux'!$A$2:$A$151,'Frais généraux'!$I$2:$I$151),""))</f>
        <v/>
      </c>
      <c r="G365" s="34">
        <f>IF($A365="","",SUMIFS('Ventilation'!$E$2:$E$501,'Ventilation'!$A$2:$A$501,$A365))</f>
        <v/>
      </c>
      <c r="H365" s="46">
        <f>IF($A365="","",IFERROR($E365/$G365,0))</f>
        <v/>
      </c>
      <c r="I365" s="31">
        <f>IF($A365="","",IF(COUNTIF('Frais généraux'!$A$2:$A$151,$A365)=0,"ID inconnu",IF(OR(NOT(ISNUMBER($E365)),$E365&lt;=0),"Coefficient invalide",IF(OR(AND($B365="Lot",OR($C365="",$D365&lt;&gt;"")),AND($B365="Période",OR($D365="",$C365&lt;&gt;"")),AND($B365&lt;&gt;"Lot",$B365&lt;&gt;"Période")),"Cible incohérente",IF(IF($B365="Lot",COUNTIFS('Ventilation'!$A$2:$A$501,$A365,'Ventilation'!$C$2:$C$501,$C365),COUNTIFS('Ventilation'!$A$2:$A$501,$A365,'Ventilation'!$D$2:$D$501,$D365))&gt;1,"Cible en double","")))))</f>
        <v/>
      </c>
      <c r="J365" s="45">
        <f>IF(OR($A365="",$I365&lt;&gt;""),"",$F365*$H365)</f>
        <v/>
      </c>
    </row>
    <row r="366">
      <c r="A366" s="23" t="n"/>
      <c r="B366" s="29">
        <f>IF($A366="","",IFERROR(_xlfn.XLOOKUP($A366,'Frais généraux'!$A$2:$A$151,'Frais généraux'!$G$2:$G$151),""))</f>
        <v/>
      </c>
      <c r="C366" s="28" t="n"/>
      <c r="D366" s="48" t="n"/>
      <c r="E366" s="32" t="n"/>
      <c r="F366" s="42">
        <f>IF($A366="","",IFERROR(_xlfn.XLOOKUP($A366,'Frais généraux'!$A$2:$A$151,'Frais généraux'!$I$2:$I$151),""))</f>
        <v/>
      </c>
      <c r="G366" s="33">
        <f>IF($A366="","",SUMIFS('Ventilation'!$E$2:$E$501,'Ventilation'!$A$2:$A$501,$A366))</f>
        <v/>
      </c>
      <c r="H366" s="43">
        <f>IF($A366="","",IFERROR($E366/$G366,0))</f>
        <v/>
      </c>
      <c r="I366" s="29">
        <f>IF($A366="","",IF(COUNTIF('Frais généraux'!$A$2:$A$151,$A366)=0,"ID inconnu",IF(OR(NOT(ISNUMBER($E366)),$E366&lt;=0),"Coefficient invalide",IF(OR(AND($B366="Lot",OR($C366="",$D366&lt;&gt;"")),AND($B366="Période",OR($D366="",$C366&lt;&gt;"")),AND($B366&lt;&gt;"Lot",$B366&lt;&gt;"Période")),"Cible incohérente",IF(IF($B366="Lot",COUNTIFS('Ventilation'!$A$2:$A$501,$A366,'Ventilation'!$C$2:$C$501,$C366),COUNTIFS('Ventilation'!$A$2:$A$501,$A366,'Ventilation'!$D$2:$D$501,$D366))&gt;1,"Cible en double","")))))</f>
        <v/>
      </c>
      <c r="J366" s="42">
        <f>IF(OR($A366="",$I366&lt;&gt;""),"",$F366*$H366)</f>
        <v/>
      </c>
    </row>
    <row r="367">
      <c r="A367" s="23" t="n"/>
      <c r="B367" s="31">
        <f>IF($A367="","",IFERROR(_xlfn.XLOOKUP($A367,'Frais généraux'!$A$2:$A$151,'Frais généraux'!$G$2:$G$151),""))</f>
        <v/>
      </c>
      <c r="C367" s="28" t="n"/>
      <c r="D367" s="48" t="n"/>
      <c r="E367" s="32" t="n"/>
      <c r="F367" s="45">
        <f>IF($A367="","",IFERROR(_xlfn.XLOOKUP($A367,'Frais généraux'!$A$2:$A$151,'Frais généraux'!$I$2:$I$151),""))</f>
        <v/>
      </c>
      <c r="G367" s="34">
        <f>IF($A367="","",SUMIFS('Ventilation'!$E$2:$E$501,'Ventilation'!$A$2:$A$501,$A367))</f>
        <v/>
      </c>
      <c r="H367" s="46">
        <f>IF($A367="","",IFERROR($E367/$G367,0))</f>
        <v/>
      </c>
      <c r="I367" s="31">
        <f>IF($A367="","",IF(COUNTIF('Frais généraux'!$A$2:$A$151,$A367)=0,"ID inconnu",IF(OR(NOT(ISNUMBER($E367)),$E367&lt;=0),"Coefficient invalide",IF(OR(AND($B367="Lot",OR($C367="",$D367&lt;&gt;"")),AND($B367="Période",OR($D367="",$C367&lt;&gt;"")),AND($B367&lt;&gt;"Lot",$B367&lt;&gt;"Période")),"Cible incohérente",IF(IF($B367="Lot",COUNTIFS('Ventilation'!$A$2:$A$501,$A367,'Ventilation'!$C$2:$C$501,$C367),COUNTIFS('Ventilation'!$A$2:$A$501,$A367,'Ventilation'!$D$2:$D$501,$D367))&gt;1,"Cible en double","")))))</f>
        <v/>
      </c>
      <c r="J367" s="45">
        <f>IF(OR($A367="",$I367&lt;&gt;""),"",$F367*$H367)</f>
        <v/>
      </c>
    </row>
    <row r="368">
      <c r="A368" s="23" t="n"/>
      <c r="B368" s="29">
        <f>IF($A368="","",IFERROR(_xlfn.XLOOKUP($A368,'Frais généraux'!$A$2:$A$151,'Frais généraux'!$G$2:$G$151),""))</f>
        <v/>
      </c>
      <c r="C368" s="28" t="n"/>
      <c r="D368" s="48" t="n"/>
      <c r="E368" s="32" t="n"/>
      <c r="F368" s="42">
        <f>IF($A368="","",IFERROR(_xlfn.XLOOKUP($A368,'Frais généraux'!$A$2:$A$151,'Frais généraux'!$I$2:$I$151),""))</f>
        <v/>
      </c>
      <c r="G368" s="33">
        <f>IF($A368="","",SUMIFS('Ventilation'!$E$2:$E$501,'Ventilation'!$A$2:$A$501,$A368))</f>
        <v/>
      </c>
      <c r="H368" s="43">
        <f>IF($A368="","",IFERROR($E368/$G368,0))</f>
        <v/>
      </c>
      <c r="I368" s="29">
        <f>IF($A368="","",IF(COUNTIF('Frais généraux'!$A$2:$A$151,$A368)=0,"ID inconnu",IF(OR(NOT(ISNUMBER($E368)),$E368&lt;=0),"Coefficient invalide",IF(OR(AND($B368="Lot",OR($C368="",$D368&lt;&gt;"")),AND($B368="Période",OR($D368="",$C368&lt;&gt;"")),AND($B368&lt;&gt;"Lot",$B368&lt;&gt;"Période")),"Cible incohérente",IF(IF($B368="Lot",COUNTIFS('Ventilation'!$A$2:$A$501,$A368,'Ventilation'!$C$2:$C$501,$C368),COUNTIFS('Ventilation'!$A$2:$A$501,$A368,'Ventilation'!$D$2:$D$501,$D368))&gt;1,"Cible en double","")))))</f>
        <v/>
      </c>
      <c r="J368" s="42">
        <f>IF(OR($A368="",$I368&lt;&gt;""),"",$F368*$H368)</f>
        <v/>
      </c>
    </row>
    <row r="369">
      <c r="A369" s="23" t="n"/>
      <c r="B369" s="31">
        <f>IF($A369="","",IFERROR(_xlfn.XLOOKUP($A369,'Frais généraux'!$A$2:$A$151,'Frais généraux'!$G$2:$G$151),""))</f>
        <v/>
      </c>
      <c r="C369" s="28" t="n"/>
      <c r="D369" s="48" t="n"/>
      <c r="E369" s="32" t="n"/>
      <c r="F369" s="45">
        <f>IF($A369="","",IFERROR(_xlfn.XLOOKUP($A369,'Frais généraux'!$A$2:$A$151,'Frais généraux'!$I$2:$I$151),""))</f>
        <v/>
      </c>
      <c r="G369" s="34">
        <f>IF($A369="","",SUMIFS('Ventilation'!$E$2:$E$501,'Ventilation'!$A$2:$A$501,$A369))</f>
        <v/>
      </c>
      <c r="H369" s="46">
        <f>IF($A369="","",IFERROR($E369/$G369,0))</f>
        <v/>
      </c>
      <c r="I369" s="31">
        <f>IF($A369="","",IF(COUNTIF('Frais généraux'!$A$2:$A$151,$A369)=0,"ID inconnu",IF(OR(NOT(ISNUMBER($E369)),$E369&lt;=0),"Coefficient invalide",IF(OR(AND($B369="Lot",OR($C369="",$D369&lt;&gt;"")),AND($B369="Période",OR($D369="",$C369&lt;&gt;"")),AND($B369&lt;&gt;"Lot",$B369&lt;&gt;"Période")),"Cible incohérente",IF(IF($B369="Lot",COUNTIFS('Ventilation'!$A$2:$A$501,$A369,'Ventilation'!$C$2:$C$501,$C369),COUNTIFS('Ventilation'!$A$2:$A$501,$A369,'Ventilation'!$D$2:$D$501,$D369))&gt;1,"Cible en double","")))))</f>
        <v/>
      </c>
      <c r="J369" s="45">
        <f>IF(OR($A369="",$I369&lt;&gt;""),"",$F369*$H369)</f>
        <v/>
      </c>
    </row>
    <row r="370">
      <c r="A370" s="23" t="n"/>
      <c r="B370" s="29">
        <f>IF($A370="","",IFERROR(_xlfn.XLOOKUP($A370,'Frais généraux'!$A$2:$A$151,'Frais généraux'!$G$2:$G$151),""))</f>
        <v/>
      </c>
      <c r="C370" s="28" t="n"/>
      <c r="D370" s="48" t="n"/>
      <c r="E370" s="32" t="n"/>
      <c r="F370" s="42">
        <f>IF($A370="","",IFERROR(_xlfn.XLOOKUP($A370,'Frais généraux'!$A$2:$A$151,'Frais généraux'!$I$2:$I$151),""))</f>
        <v/>
      </c>
      <c r="G370" s="33">
        <f>IF($A370="","",SUMIFS('Ventilation'!$E$2:$E$501,'Ventilation'!$A$2:$A$501,$A370))</f>
        <v/>
      </c>
      <c r="H370" s="43">
        <f>IF($A370="","",IFERROR($E370/$G370,0))</f>
        <v/>
      </c>
      <c r="I370" s="29">
        <f>IF($A370="","",IF(COUNTIF('Frais généraux'!$A$2:$A$151,$A370)=0,"ID inconnu",IF(OR(NOT(ISNUMBER($E370)),$E370&lt;=0),"Coefficient invalide",IF(OR(AND($B370="Lot",OR($C370="",$D370&lt;&gt;"")),AND($B370="Période",OR($D370="",$C370&lt;&gt;"")),AND($B370&lt;&gt;"Lot",$B370&lt;&gt;"Période")),"Cible incohérente",IF(IF($B370="Lot",COUNTIFS('Ventilation'!$A$2:$A$501,$A370,'Ventilation'!$C$2:$C$501,$C370),COUNTIFS('Ventilation'!$A$2:$A$501,$A370,'Ventilation'!$D$2:$D$501,$D370))&gt;1,"Cible en double","")))))</f>
        <v/>
      </c>
      <c r="J370" s="42">
        <f>IF(OR($A370="",$I370&lt;&gt;""),"",$F370*$H370)</f>
        <v/>
      </c>
    </row>
    <row r="371">
      <c r="A371" s="23" t="n"/>
      <c r="B371" s="31">
        <f>IF($A371="","",IFERROR(_xlfn.XLOOKUP($A371,'Frais généraux'!$A$2:$A$151,'Frais généraux'!$G$2:$G$151),""))</f>
        <v/>
      </c>
      <c r="C371" s="28" t="n"/>
      <c r="D371" s="48" t="n"/>
      <c r="E371" s="32" t="n"/>
      <c r="F371" s="45">
        <f>IF($A371="","",IFERROR(_xlfn.XLOOKUP($A371,'Frais généraux'!$A$2:$A$151,'Frais généraux'!$I$2:$I$151),""))</f>
        <v/>
      </c>
      <c r="G371" s="34">
        <f>IF($A371="","",SUMIFS('Ventilation'!$E$2:$E$501,'Ventilation'!$A$2:$A$501,$A371))</f>
        <v/>
      </c>
      <c r="H371" s="46">
        <f>IF($A371="","",IFERROR($E371/$G371,0))</f>
        <v/>
      </c>
      <c r="I371" s="31">
        <f>IF($A371="","",IF(COUNTIF('Frais généraux'!$A$2:$A$151,$A371)=0,"ID inconnu",IF(OR(NOT(ISNUMBER($E371)),$E371&lt;=0),"Coefficient invalide",IF(OR(AND($B371="Lot",OR($C371="",$D371&lt;&gt;"")),AND($B371="Période",OR($D371="",$C371&lt;&gt;"")),AND($B371&lt;&gt;"Lot",$B371&lt;&gt;"Période")),"Cible incohérente",IF(IF($B371="Lot",COUNTIFS('Ventilation'!$A$2:$A$501,$A371,'Ventilation'!$C$2:$C$501,$C371),COUNTIFS('Ventilation'!$A$2:$A$501,$A371,'Ventilation'!$D$2:$D$501,$D371))&gt;1,"Cible en double","")))))</f>
        <v/>
      </c>
      <c r="J371" s="45">
        <f>IF(OR($A371="",$I371&lt;&gt;""),"",$F371*$H371)</f>
        <v/>
      </c>
    </row>
    <row r="372">
      <c r="A372" s="23" t="n"/>
      <c r="B372" s="29">
        <f>IF($A372="","",IFERROR(_xlfn.XLOOKUP($A372,'Frais généraux'!$A$2:$A$151,'Frais généraux'!$G$2:$G$151),""))</f>
        <v/>
      </c>
      <c r="C372" s="28" t="n"/>
      <c r="D372" s="48" t="n"/>
      <c r="E372" s="32" t="n"/>
      <c r="F372" s="42">
        <f>IF($A372="","",IFERROR(_xlfn.XLOOKUP($A372,'Frais généraux'!$A$2:$A$151,'Frais généraux'!$I$2:$I$151),""))</f>
        <v/>
      </c>
      <c r="G372" s="33">
        <f>IF($A372="","",SUMIFS('Ventilation'!$E$2:$E$501,'Ventilation'!$A$2:$A$501,$A372))</f>
        <v/>
      </c>
      <c r="H372" s="43">
        <f>IF($A372="","",IFERROR($E372/$G372,0))</f>
        <v/>
      </c>
      <c r="I372" s="29">
        <f>IF($A372="","",IF(COUNTIF('Frais généraux'!$A$2:$A$151,$A372)=0,"ID inconnu",IF(OR(NOT(ISNUMBER($E372)),$E372&lt;=0),"Coefficient invalide",IF(OR(AND($B372="Lot",OR($C372="",$D372&lt;&gt;"")),AND($B372="Période",OR($D372="",$C372&lt;&gt;"")),AND($B372&lt;&gt;"Lot",$B372&lt;&gt;"Période")),"Cible incohérente",IF(IF($B372="Lot",COUNTIFS('Ventilation'!$A$2:$A$501,$A372,'Ventilation'!$C$2:$C$501,$C372),COUNTIFS('Ventilation'!$A$2:$A$501,$A372,'Ventilation'!$D$2:$D$501,$D372))&gt;1,"Cible en double","")))))</f>
        <v/>
      </c>
      <c r="J372" s="42">
        <f>IF(OR($A372="",$I372&lt;&gt;""),"",$F372*$H372)</f>
        <v/>
      </c>
    </row>
    <row r="373">
      <c r="A373" s="23" t="n"/>
      <c r="B373" s="31">
        <f>IF($A373="","",IFERROR(_xlfn.XLOOKUP($A373,'Frais généraux'!$A$2:$A$151,'Frais généraux'!$G$2:$G$151),""))</f>
        <v/>
      </c>
      <c r="C373" s="28" t="n"/>
      <c r="D373" s="48" t="n"/>
      <c r="E373" s="32" t="n"/>
      <c r="F373" s="45">
        <f>IF($A373="","",IFERROR(_xlfn.XLOOKUP($A373,'Frais généraux'!$A$2:$A$151,'Frais généraux'!$I$2:$I$151),""))</f>
        <v/>
      </c>
      <c r="G373" s="34">
        <f>IF($A373="","",SUMIFS('Ventilation'!$E$2:$E$501,'Ventilation'!$A$2:$A$501,$A373))</f>
        <v/>
      </c>
      <c r="H373" s="46">
        <f>IF($A373="","",IFERROR($E373/$G373,0))</f>
        <v/>
      </c>
      <c r="I373" s="31">
        <f>IF($A373="","",IF(COUNTIF('Frais généraux'!$A$2:$A$151,$A373)=0,"ID inconnu",IF(OR(NOT(ISNUMBER($E373)),$E373&lt;=0),"Coefficient invalide",IF(OR(AND($B373="Lot",OR($C373="",$D373&lt;&gt;"")),AND($B373="Période",OR($D373="",$C373&lt;&gt;"")),AND($B373&lt;&gt;"Lot",$B373&lt;&gt;"Période")),"Cible incohérente",IF(IF($B373="Lot",COUNTIFS('Ventilation'!$A$2:$A$501,$A373,'Ventilation'!$C$2:$C$501,$C373),COUNTIFS('Ventilation'!$A$2:$A$501,$A373,'Ventilation'!$D$2:$D$501,$D373))&gt;1,"Cible en double","")))))</f>
        <v/>
      </c>
      <c r="J373" s="45">
        <f>IF(OR($A373="",$I373&lt;&gt;""),"",$F373*$H373)</f>
        <v/>
      </c>
    </row>
    <row r="374">
      <c r="A374" s="23" t="n"/>
      <c r="B374" s="29">
        <f>IF($A374="","",IFERROR(_xlfn.XLOOKUP($A374,'Frais généraux'!$A$2:$A$151,'Frais généraux'!$G$2:$G$151),""))</f>
        <v/>
      </c>
      <c r="C374" s="28" t="n"/>
      <c r="D374" s="48" t="n"/>
      <c r="E374" s="32" t="n"/>
      <c r="F374" s="42">
        <f>IF($A374="","",IFERROR(_xlfn.XLOOKUP($A374,'Frais généraux'!$A$2:$A$151,'Frais généraux'!$I$2:$I$151),""))</f>
        <v/>
      </c>
      <c r="G374" s="33">
        <f>IF($A374="","",SUMIFS('Ventilation'!$E$2:$E$501,'Ventilation'!$A$2:$A$501,$A374))</f>
        <v/>
      </c>
      <c r="H374" s="43">
        <f>IF($A374="","",IFERROR($E374/$G374,0))</f>
        <v/>
      </c>
      <c r="I374" s="29">
        <f>IF($A374="","",IF(COUNTIF('Frais généraux'!$A$2:$A$151,$A374)=0,"ID inconnu",IF(OR(NOT(ISNUMBER($E374)),$E374&lt;=0),"Coefficient invalide",IF(OR(AND($B374="Lot",OR($C374="",$D374&lt;&gt;"")),AND($B374="Période",OR($D374="",$C374&lt;&gt;"")),AND($B374&lt;&gt;"Lot",$B374&lt;&gt;"Période")),"Cible incohérente",IF(IF($B374="Lot",COUNTIFS('Ventilation'!$A$2:$A$501,$A374,'Ventilation'!$C$2:$C$501,$C374),COUNTIFS('Ventilation'!$A$2:$A$501,$A374,'Ventilation'!$D$2:$D$501,$D374))&gt;1,"Cible en double","")))))</f>
        <v/>
      </c>
      <c r="J374" s="42">
        <f>IF(OR($A374="",$I374&lt;&gt;""),"",$F374*$H374)</f>
        <v/>
      </c>
    </row>
    <row r="375">
      <c r="A375" s="23" t="n"/>
      <c r="B375" s="31">
        <f>IF($A375="","",IFERROR(_xlfn.XLOOKUP($A375,'Frais généraux'!$A$2:$A$151,'Frais généraux'!$G$2:$G$151),""))</f>
        <v/>
      </c>
      <c r="C375" s="28" t="n"/>
      <c r="D375" s="48" t="n"/>
      <c r="E375" s="32" t="n"/>
      <c r="F375" s="45">
        <f>IF($A375="","",IFERROR(_xlfn.XLOOKUP($A375,'Frais généraux'!$A$2:$A$151,'Frais généraux'!$I$2:$I$151),""))</f>
        <v/>
      </c>
      <c r="G375" s="34">
        <f>IF($A375="","",SUMIFS('Ventilation'!$E$2:$E$501,'Ventilation'!$A$2:$A$501,$A375))</f>
        <v/>
      </c>
      <c r="H375" s="46">
        <f>IF($A375="","",IFERROR($E375/$G375,0))</f>
        <v/>
      </c>
      <c r="I375" s="31">
        <f>IF($A375="","",IF(COUNTIF('Frais généraux'!$A$2:$A$151,$A375)=0,"ID inconnu",IF(OR(NOT(ISNUMBER($E375)),$E375&lt;=0),"Coefficient invalide",IF(OR(AND($B375="Lot",OR($C375="",$D375&lt;&gt;"")),AND($B375="Période",OR($D375="",$C375&lt;&gt;"")),AND($B375&lt;&gt;"Lot",$B375&lt;&gt;"Période")),"Cible incohérente",IF(IF($B375="Lot",COUNTIFS('Ventilation'!$A$2:$A$501,$A375,'Ventilation'!$C$2:$C$501,$C375),COUNTIFS('Ventilation'!$A$2:$A$501,$A375,'Ventilation'!$D$2:$D$501,$D375))&gt;1,"Cible en double","")))))</f>
        <v/>
      </c>
      <c r="J375" s="45">
        <f>IF(OR($A375="",$I375&lt;&gt;""),"",$F375*$H375)</f>
        <v/>
      </c>
    </row>
    <row r="376">
      <c r="A376" s="23" t="n"/>
      <c r="B376" s="29">
        <f>IF($A376="","",IFERROR(_xlfn.XLOOKUP($A376,'Frais généraux'!$A$2:$A$151,'Frais généraux'!$G$2:$G$151),""))</f>
        <v/>
      </c>
      <c r="C376" s="28" t="n"/>
      <c r="D376" s="48" t="n"/>
      <c r="E376" s="32" t="n"/>
      <c r="F376" s="42">
        <f>IF($A376="","",IFERROR(_xlfn.XLOOKUP($A376,'Frais généraux'!$A$2:$A$151,'Frais généraux'!$I$2:$I$151),""))</f>
        <v/>
      </c>
      <c r="G376" s="33">
        <f>IF($A376="","",SUMIFS('Ventilation'!$E$2:$E$501,'Ventilation'!$A$2:$A$501,$A376))</f>
        <v/>
      </c>
      <c r="H376" s="43">
        <f>IF($A376="","",IFERROR($E376/$G376,0))</f>
        <v/>
      </c>
      <c r="I376" s="29">
        <f>IF($A376="","",IF(COUNTIF('Frais généraux'!$A$2:$A$151,$A376)=0,"ID inconnu",IF(OR(NOT(ISNUMBER($E376)),$E376&lt;=0),"Coefficient invalide",IF(OR(AND($B376="Lot",OR($C376="",$D376&lt;&gt;"")),AND($B376="Période",OR($D376="",$C376&lt;&gt;"")),AND($B376&lt;&gt;"Lot",$B376&lt;&gt;"Période")),"Cible incohérente",IF(IF($B376="Lot",COUNTIFS('Ventilation'!$A$2:$A$501,$A376,'Ventilation'!$C$2:$C$501,$C376),COUNTIFS('Ventilation'!$A$2:$A$501,$A376,'Ventilation'!$D$2:$D$501,$D376))&gt;1,"Cible en double","")))))</f>
        <v/>
      </c>
      <c r="J376" s="42">
        <f>IF(OR($A376="",$I376&lt;&gt;""),"",$F376*$H376)</f>
        <v/>
      </c>
    </row>
    <row r="377">
      <c r="A377" s="23" t="n"/>
      <c r="B377" s="31">
        <f>IF($A377="","",IFERROR(_xlfn.XLOOKUP($A377,'Frais généraux'!$A$2:$A$151,'Frais généraux'!$G$2:$G$151),""))</f>
        <v/>
      </c>
      <c r="C377" s="28" t="n"/>
      <c r="D377" s="48" t="n"/>
      <c r="E377" s="32" t="n"/>
      <c r="F377" s="45">
        <f>IF($A377="","",IFERROR(_xlfn.XLOOKUP($A377,'Frais généraux'!$A$2:$A$151,'Frais généraux'!$I$2:$I$151),""))</f>
        <v/>
      </c>
      <c r="G377" s="34">
        <f>IF($A377="","",SUMIFS('Ventilation'!$E$2:$E$501,'Ventilation'!$A$2:$A$501,$A377))</f>
        <v/>
      </c>
      <c r="H377" s="46">
        <f>IF($A377="","",IFERROR($E377/$G377,0))</f>
        <v/>
      </c>
      <c r="I377" s="31">
        <f>IF($A377="","",IF(COUNTIF('Frais généraux'!$A$2:$A$151,$A377)=0,"ID inconnu",IF(OR(NOT(ISNUMBER($E377)),$E377&lt;=0),"Coefficient invalide",IF(OR(AND($B377="Lot",OR($C377="",$D377&lt;&gt;"")),AND($B377="Période",OR($D377="",$C377&lt;&gt;"")),AND($B377&lt;&gt;"Lot",$B377&lt;&gt;"Période")),"Cible incohérente",IF(IF($B377="Lot",COUNTIFS('Ventilation'!$A$2:$A$501,$A377,'Ventilation'!$C$2:$C$501,$C377),COUNTIFS('Ventilation'!$A$2:$A$501,$A377,'Ventilation'!$D$2:$D$501,$D377))&gt;1,"Cible en double","")))))</f>
        <v/>
      </c>
      <c r="J377" s="45">
        <f>IF(OR($A377="",$I377&lt;&gt;""),"",$F377*$H377)</f>
        <v/>
      </c>
    </row>
    <row r="378">
      <c r="A378" s="23" t="n"/>
      <c r="B378" s="29">
        <f>IF($A378="","",IFERROR(_xlfn.XLOOKUP($A378,'Frais généraux'!$A$2:$A$151,'Frais généraux'!$G$2:$G$151),""))</f>
        <v/>
      </c>
      <c r="C378" s="28" t="n"/>
      <c r="D378" s="48" t="n"/>
      <c r="E378" s="32" t="n"/>
      <c r="F378" s="42">
        <f>IF($A378="","",IFERROR(_xlfn.XLOOKUP($A378,'Frais généraux'!$A$2:$A$151,'Frais généraux'!$I$2:$I$151),""))</f>
        <v/>
      </c>
      <c r="G378" s="33">
        <f>IF($A378="","",SUMIFS('Ventilation'!$E$2:$E$501,'Ventilation'!$A$2:$A$501,$A378))</f>
        <v/>
      </c>
      <c r="H378" s="43">
        <f>IF($A378="","",IFERROR($E378/$G378,0))</f>
        <v/>
      </c>
      <c r="I378" s="29">
        <f>IF($A378="","",IF(COUNTIF('Frais généraux'!$A$2:$A$151,$A378)=0,"ID inconnu",IF(OR(NOT(ISNUMBER($E378)),$E378&lt;=0),"Coefficient invalide",IF(OR(AND($B378="Lot",OR($C378="",$D378&lt;&gt;"")),AND($B378="Période",OR($D378="",$C378&lt;&gt;"")),AND($B378&lt;&gt;"Lot",$B378&lt;&gt;"Période")),"Cible incohérente",IF(IF($B378="Lot",COUNTIFS('Ventilation'!$A$2:$A$501,$A378,'Ventilation'!$C$2:$C$501,$C378),COUNTIFS('Ventilation'!$A$2:$A$501,$A378,'Ventilation'!$D$2:$D$501,$D378))&gt;1,"Cible en double","")))))</f>
        <v/>
      </c>
      <c r="J378" s="42">
        <f>IF(OR($A378="",$I378&lt;&gt;""),"",$F378*$H378)</f>
        <v/>
      </c>
    </row>
    <row r="379">
      <c r="A379" s="23" t="n"/>
      <c r="B379" s="31">
        <f>IF($A379="","",IFERROR(_xlfn.XLOOKUP($A379,'Frais généraux'!$A$2:$A$151,'Frais généraux'!$G$2:$G$151),""))</f>
        <v/>
      </c>
      <c r="C379" s="28" t="n"/>
      <c r="D379" s="48" t="n"/>
      <c r="E379" s="32" t="n"/>
      <c r="F379" s="45">
        <f>IF($A379="","",IFERROR(_xlfn.XLOOKUP($A379,'Frais généraux'!$A$2:$A$151,'Frais généraux'!$I$2:$I$151),""))</f>
        <v/>
      </c>
      <c r="G379" s="34">
        <f>IF($A379="","",SUMIFS('Ventilation'!$E$2:$E$501,'Ventilation'!$A$2:$A$501,$A379))</f>
        <v/>
      </c>
      <c r="H379" s="46">
        <f>IF($A379="","",IFERROR($E379/$G379,0))</f>
        <v/>
      </c>
      <c r="I379" s="31">
        <f>IF($A379="","",IF(COUNTIF('Frais généraux'!$A$2:$A$151,$A379)=0,"ID inconnu",IF(OR(NOT(ISNUMBER($E379)),$E379&lt;=0),"Coefficient invalide",IF(OR(AND($B379="Lot",OR($C379="",$D379&lt;&gt;"")),AND($B379="Période",OR($D379="",$C379&lt;&gt;"")),AND($B379&lt;&gt;"Lot",$B379&lt;&gt;"Période")),"Cible incohérente",IF(IF($B379="Lot",COUNTIFS('Ventilation'!$A$2:$A$501,$A379,'Ventilation'!$C$2:$C$501,$C379),COUNTIFS('Ventilation'!$A$2:$A$501,$A379,'Ventilation'!$D$2:$D$501,$D379))&gt;1,"Cible en double","")))))</f>
        <v/>
      </c>
      <c r="J379" s="45">
        <f>IF(OR($A379="",$I379&lt;&gt;""),"",$F379*$H379)</f>
        <v/>
      </c>
    </row>
    <row r="380">
      <c r="A380" s="23" t="n"/>
      <c r="B380" s="29">
        <f>IF($A380="","",IFERROR(_xlfn.XLOOKUP($A380,'Frais généraux'!$A$2:$A$151,'Frais généraux'!$G$2:$G$151),""))</f>
        <v/>
      </c>
      <c r="C380" s="28" t="n"/>
      <c r="D380" s="48" t="n"/>
      <c r="E380" s="32" t="n"/>
      <c r="F380" s="42">
        <f>IF($A380="","",IFERROR(_xlfn.XLOOKUP($A380,'Frais généraux'!$A$2:$A$151,'Frais généraux'!$I$2:$I$151),""))</f>
        <v/>
      </c>
      <c r="G380" s="33">
        <f>IF($A380="","",SUMIFS('Ventilation'!$E$2:$E$501,'Ventilation'!$A$2:$A$501,$A380))</f>
        <v/>
      </c>
      <c r="H380" s="43">
        <f>IF($A380="","",IFERROR($E380/$G380,0))</f>
        <v/>
      </c>
      <c r="I380" s="29">
        <f>IF($A380="","",IF(COUNTIF('Frais généraux'!$A$2:$A$151,$A380)=0,"ID inconnu",IF(OR(NOT(ISNUMBER($E380)),$E380&lt;=0),"Coefficient invalide",IF(OR(AND($B380="Lot",OR($C380="",$D380&lt;&gt;"")),AND($B380="Période",OR($D380="",$C380&lt;&gt;"")),AND($B380&lt;&gt;"Lot",$B380&lt;&gt;"Période")),"Cible incohérente",IF(IF($B380="Lot",COUNTIFS('Ventilation'!$A$2:$A$501,$A380,'Ventilation'!$C$2:$C$501,$C380),COUNTIFS('Ventilation'!$A$2:$A$501,$A380,'Ventilation'!$D$2:$D$501,$D380))&gt;1,"Cible en double","")))))</f>
        <v/>
      </c>
      <c r="J380" s="42">
        <f>IF(OR($A380="",$I380&lt;&gt;""),"",$F380*$H380)</f>
        <v/>
      </c>
    </row>
    <row r="381">
      <c r="A381" s="23" t="n"/>
      <c r="B381" s="31">
        <f>IF($A381="","",IFERROR(_xlfn.XLOOKUP($A381,'Frais généraux'!$A$2:$A$151,'Frais généraux'!$G$2:$G$151),""))</f>
        <v/>
      </c>
      <c r="C381" s="28" t="n"/>
      <c r="D381" s="48" t="n"/>
      <c r="E381" s="32" t="n"/>
      <c r="F381" s="45">
        <f>IF($A381="","",IFERROR(_xlfn.XLOOKUP($A381,'Frais généraux'!$A$2:$A$151,'Frais généraux'!$I$2:$I$151),""))</f>
        <v/>
      </c>
      <c r="G381" s="34">
        <f>IF($A381="","",SUMIFS('Ventilation'!$E$2:$E$501,'Ventilation'!$A$2:$A$501,$A381))</f>
        <v/>
      </c>
      <c r="H381" s="46">
        <f>IF($A381="","",IFERROR($E381/$G381,0))</f>
        <v/>
      </c>
      <c r="I381" s="31">
        <f>IF($A381="","",IF(COUNTIF('Frais généraux'!$A$2:$A$151,$A381)=0,"ID inconnu",IF(OR(NOT(ISNUMBER($E381)),$E381&lt;=0),"Coefficient invalide",IF(OR(AND($B381="Lot",OR($C381="",$D381&lt;&gt;"")),AND($B381="Période",OR($D381="",$C381&lt;&gt;"")),AND($B381&lt;&gt;"Lot",$B381&lt;&gt;"Période")),"Cible incohérente",IF(IF($B381="Lot",COUNTIFS('Ventilation'!$A$2:$A$501,$A381,'Ventilation'!$C$2:$C$501,$C381),COUNTIFS('Ventilation'!$A$2:$A$501,$A381,'Ventilation'!$D$2:$D$501,$D381))&gt;1,"Cible en double","")))))</f>
        <v/>
      </c>
      <c r="J381" s="45">
        <f>IF(OR($A381="",$I381&lt;&gt;""),"",$F381*$H381)</f>
        <v/>
      </c>
    </row>
    <row r="382">
      <c r="A382" s="23" t="n"/>
      <c r="B382" s="29">
        <f>IF($A382="","",IFERROR(_xlfn.XLOOKUP($A382,'Frais généraux'!$A$2:$A$151,'Frais généraux'!$G$2:$G$151),""))</f>
        <v/>
      </c>
      <c r="C382" s="28" t="n"/>
      <c r="D382" s="48" t="n"/>
      <c r="E382" s="32" t="n"/>
      <c r="F382" s="42">
        <f>IF($A382="","",IFERROR(_xlfn.XLOOKUP($A382,'Frais généraux'!$A$2:$A$151,'Frais généraux'!$I$2:$I$151),""))</f>
        <v/>
      </c>
      <c r="G382" s="33">
        <f>IF($A382="","",SUMIFS('Ventilation'!$E$2:$E$501,'Ventilation'!$A$2:$A$501,$A382))</f>
        <v/>
      </c>
      <c r="H382" s="43">
        <f>IF($A382="","",IFERROR($E382/$G382,0))</f>
        <v/>
      </c>
      <c r="I382" s="29">
        <f>IF($A382="","",IF(COUNTIF('Frais généraux'!$A$2:$A$151,$A382)=0,"ID inconnu",IF(OR(NOT(ISNUMBER($E382)),$E382&lt;=0),"Coefficient invalide",IF(OR(AND($B382="Lot",OR($C382="",$D382&lt;&gt;"")),AND($B382="Période",OR($D382="",$C382&lt;&gt;"")),AND($B382&lt;&gt;"Lot",$B382&lt;&gt;"Période")),"Cible incohérente",IF(IF($B382="Lot",COUNTIFS('Ventilation'!$A$2:$A$501,$A382,'Ventilation'!$C$2:$C$501,$C382),COUNTIFS('Ventilation'!$A$2:$A$501,$A382,'Ventilation'!$D$2:$D$501,$D382))&gt;1,"Cible en double","")))))</f>
        <v/>
      </c>
      <c r="J382" s="42">
        <f>IF(OR($A382="",$I382&lt;&gt;""),"",$F382*$H382)</f>
        <v/>
      </c>
    </row>
    <row r="383">
      <c r="A383" s="23" t="n"/>
      <c r="B383" s="31">
        <f>IF($A383="","",IFERROR(_xlfn.XLOOKUP($A383,'Frais généraux'!$A$2:$A$151,'Frais généraux'!$G$2:$G$151),""))</f>
        <v/>
      </c>
      <c r="C383" s="28" t="n"/>
      <c r="D383" s="48" t="n"/>
      <c r="E383" s="32" t="n"/>
      <c r="F383" s="45">
        <f>IF($A383="","",IFERROR(_xlfn.XLOOKUP($A383,'Frais généraux'!$A$2:$A$151,'Frais généraux'!$I$2:$I$151),""))</f>
        <v/>
      </c>
      <c r="G383" s="34">
        <f>IF($A383="","",SUMIFS('Ventilation'!$E$2:$E$501,'Ventilation'!$A$2:$A$501,$A383))</f>
        <v/>
      </c>
      <c r="H383" s="46">
        <f>IF($A383="","",IFERROR($E383/$G383,0))</f>
        <v/>
      </c>
      <c r="I383" s="31">
        <f>IF($A383="","",IF(COUNTIF('Frais généraux'!$A$2:$A$151,$A383)=0,"ID inconnu",IF(OR(NOT(ISNUMBER($E383)),$E383&lt;=0),"Coefficient invalide",IF(OR(AND($B383="Lot",OR($C383="",$D383&lt;&gt;"")),AND($B383="Période",OR($D383="",$C383&lt;&gt;"")),AND($B383&lt;&gt;"Lot",$B383&lt;&gt;"Période")),"Cible incohérente",IF(IF($B383="Lot",COUNTIFS('Ventilation'!$A$2:$A$501,$A383,'Ventilation'!$C$2:$C$501,$C383),COUNTIFS('Ventilation'!$A$2:$A$501,$A383,'Ventilation'!$D$2:$D$501,$D383))&gt;1,"Cible en double","")))))</f>
        <v/>
      </c>
      <c r="J383" s="45">
        <f>IF(OR($A383="",$I383&lt;&gt;""),"",$F383*$H383)</f>
        <v/>
      </c>
    </row>
    <row r="384">
      <c r="A384" s="23" t="n"/>
      <c r="B384" s="29">
        <f>IF($A384="","",IFERROR(_xlfn.XLOOKUP($A384,'Frais généraux'!$A$2:$A$151,'Frais généraux'!$G$2:$G$151),""))</f>
        <v/>
      </c>
      <c r="C384" s="28" t="n"/>
      <c r="D384" s="48" t="n"/>
      <c r="E384" s="32" t="n"/>
      <c r="F384" s="42">
        <f>IF($A384="","",IFERROR(_xlfn.XLOOKUP($A384,'Frais généraux'!$A$2:$A$151,'Frais généraux'!$I$2:$I$151),""))</f>
        <v/>
      </c>
      <c r="G384" s="33">
        <f>IF($A384="","",SUMIFS('Ventilation'!$E$2:$E$501,'Ventilation'!$A$2:$A$501,$A384))</f>
        <v/>
      </c>
      <c r="H384" s="43">
        <f>IF($A384="","",IFERROR($E384/$G384,0))</f>
        <v/>
      </c>
      <c r="I384" s="29">
        <f>IF($A384="","",IF(COUNTIF('Frais généraux'!$A$2:$A$151,$A384)=0,"ID inconnu",IF(OR(NOT(ISNUMBER($E384)),$E384&lt;=0),"Coefficient invalide",IF(OR(AND($B384="Lot",OR($C384="",$D384&lt;&gt;"")),AND($B384="Période",OR($D384="",$C384&lt;&gt;"")),AND($B384&lt;&gt;"Lot",$B384&lt;&gt;"Période")),"Cible incohérente",IF(IF($B384="Lot",COUNTIFS('Ventilation'!$A$2:$A$501,$A384,'Ventilation'!$C$2:$C$501,$C384),COUNTIFS('Ventilation'!$A$2:$A$501,$A384,'Ventilation'!$D$2:$D$501,$D384))&gt;1,"Cible en double","")))))</f>
        <v/>
      </c>
      <c r="J384" s="42">
        <f>IF(OR($A384="",$I384&lt;&gt;""),"",$F384*$H384)</f>
        <v/>
      </c>
    </row>
    <row r="385">
      <c r="A385" s="23" t="n"/>
      <c r="B385" s="31">
        <f>IF($A385="","",IFERROR(_xlfn.XLOOKUP($A385,'Frais généraux'!$A$2:$A$151,'Frais généraux'!$G$2:$G$151),""))</f>
        <v/>
      </c>
      <c r="C385" s="28" t="n"/>
      <c r="D385" s="48" t="n"/>
      <c r="E385" s="32" t="n"/>
      <c r="F385" s="45">
        <f>IF($A385="","",IFERROR(_xlfn.XLOOKUP($A385,'Frais généraux'!$A$2:$A$151,'Frais généraux'!$I$2:$I$151),""))</f>
        <v/>
      </c>
      <c r="G385" s="34">
        <f>IF($A385="","",SUMIFS('Ventilation'!$E$2:$E$501,'Ventilation'!$A$2:$A$501,$A385))</f>
        <v/>
      </c>
      <c r="H385" s="46">
        <f>IF($A385="","",IFERROR($E385/$G385,0))</f>
        <v/>
      </c>
      <c r="I385" s="31">
        <f>IF($A385="","",IF(COUNTIF('Frais généraux'!$A$2:$A$151,$A385)=0,"ID inconnu",IF(OR(NOT(ISNUMBER($E385)),$E385&lt;=0),"Coefficient invalide",IF(OR(AND($B385="Lot",OR($C385="",$D385&lt;&gt;"")),AND($B385="Période",OR($D385="",$C385&lt;&gt;"")),AND($B385&lt;&gt;"Lot",$B385&lt;&gt;"Période")),"Cible incohérente",IF(IF($B385="Lot",COUNTIFS('Ventilation'!$A$2:$A$501,$A385,'Ventilation'!$C$2:$C$501,$C385),COUNTIFS('Ventilation'!$A$2:$A$501,$A385,'Ventilation'!$D$2:$D$501,$D385))&gt;1,"Cible en double","")))))</f>
        <v/>
      </c>
      <c r="J385" s="45">
        <f>IF(OR($A385="",$I385&lt;&gt;""),"",$F385*$H385)</f>
        <v/>
      </c>
    </row>
    <row r="386">
      <c r="A386" s="23" t="n"/>
      <c r="B386" s="29">
        <f>IF($A386="","",IFERROR(_xlfn.XLOOKUP($A386,'Frais généraux'!$A$2:$A$151,'Frais généraux'!$G$2:$G$151),""))</f>
        <v/>
      </c>
      <c r="C386" s="28" t="n"/>
      <c r="D386" s="48" t="n"/>
      <c r="E386" s="32" t="n"/>
      <c r="F386" s="42">
        <f>IF($A386="","",IFERROR(_xlfn.XLOOKUP($A386,'Frais généraux'!$A$2:$A$151,'Frais généraux'!$I$2:$I$151),""))</f>
        <v/>
      </c>
      <c r="G386" s="33">
        <f>IF($A386="","",SUMIFS('Ventilation'!$E$2:$E$501,'Ventilation'!$A$2:$A$501,$A386))</f>
        <v/>
      </c>
      <c r="H386" s="43">
        <f>IF($A386="","",IFERROR($E386/$G386,0))</f>
        <v/>
      </c>
      <c r="I386" s="29">
        <f>IF($A386="","",IF(COUNTIF('Frais généraux'!$A$2:$A$151,$A386)=0,"ID inconnu",IF(OR(NOT(ISNUMBER($E386)),$E386&lt;=0),"Coefficient invalide",IF(OR(AND($B386="Lot",OR($C386="",$D386&lt;&gt;"")),AND($B386="Période",OR($D386="",$C386&lt;&gt;"")),AND($B386&lt;&gt;"Lot",$B386&lt;&gt;"Période")),"Cible incohérente",IF(IF($B386="Lot",COUNTIFS('Ventilation'!$A$2:$A$501,$A386,'Ventilation'!$C$2:$C$501,$C386),COUNTIFS('Ventilation'!$A$2:$A$501,$A386,'Ventilation'!$D$2:$D$501,$D386))&gt;1,"Cible en double","")))))</f>
        <v/>
      </c>
      <c r="J386" s="42">
        <f>IF(OR($A386="",$I386&lt;&gt;""),"",$F386*$H386)</f>
        <v/>
      </c>
    </row>
    <row r="387">
      <c r="A387" s="23" t="n"/>
      <c r="B387" s="31">
        <f>IF($A387="","",IFERROR(_xlfn.XLOOKUP($A387,'Frais généraux'!$A$2:$A$151,'Frais généraux'!$G$2:$G$151),""))</f>
        <v/>
      </c>
      <c r="C387" s="28" t="n"/>
      <c r="D387" s="48" t="n"/>
      <c r="E387" s="32" t="n"/>
      <c r="F387" s="45">
        <f>IF($A387="","",IFERROR(_xlfn.XLOOKUP($A387,'Frais généraux'!$A$2:$A$151,'Frais généraux'!$I$2:$I$151),""))</f>
        <v/>
      </c>
      <c r="G387" s="34">
        <f>IF($A387="","",SUMIFS('Ventilation'!$E$2:$E$501,'Ventilation'!$A$2:$A$501,$A387))</f>
        <v/>
      </c>
      <c r="H387" s="46">
        <f>IF($A387="","",IFERROR($E387/$G387,0))</f>
        <v/>
      </c>
      <c r="I387" s="31">
        <f>IF($A387="","",IF(COUNTIF('Frais généraux'!$A$2:$A$151,$A387)=0,"ID inconnu",IF(OR(NOT(ISNUMBER($E387)),$E387&lt;=0),"Coefficient invalide",IF(OR(AND($B387="Lot",OR($C387="",$D387&lt;&gt;"")),AND($B387="Période",OR($D387="",$C387&lt;&gt;"")),AND($B387&lt;&gt;"Lot",$B387&lt;&gt;"Période")),"Cible incohérente",IF(IF($B387="Lot",COUNTIFS('Ventilation'!$A$2:$A$501,$A387,'Ventilation'!$C$2:$C$501,$C387),COUNTIFS('Ventilation'!$A$2:$A$501,$A387,'Ventilation'!$D$2:$D$501,$D387))&gt;1,"Cible en double","")))))</f>
        <v/>
      </c>
      <c r="J387" s="45">
        <f>IF(OR($A387="",$I387&lt;&gt;""),"",$F387*$H387)</f>
        <v/>
      </c>
    </row>
    <row r="388">
      <c r="A388" s="23" t="n"/>
      <c r="B388" s="29">
        <f>IF($A388="","",IFERROR(_xlfn.XLOOKUP($A388,'Frais généraux'!$A$2:$A$151,'Frais généraux'!$G$2:$G$151),""))</f>
        <v/>
      </c>
      <c r="C388" s="28" t="n"/>
      <c r="D388" s="48" t="n"/>
      <c r="E388" s="32" t="n"/>
      <c r="F388" s="42">
        <f>IF($A388="","",IFERROR(_xlfn.XLOOKUP($A388,'Frais généraux'!$A$2:$A$151,'Frais généraux'!$I$2:$I$151),""))</f>
        <v/>
      </c>
      <c r="G388" s="33">
        <f>IF($A388="","",SUMIFS('Ventilation'!$E$2:$E$501,'Ventilation'!$A$2:$A$501,$A388))</f>
        <v/>
      </c>
      <c r="H388" s="43">
        <f>IF($A388="","",IFERROR($E388/$G388,0))</f>
        <v/>
      </c>
      <c r="I388" s="29">
        <f>IF($A388="","",IF(COUNTIF('Frais généraux'!$A$2:$A$151,$A388)=0,"ID inconnu",IF(OR(NOT(ISNUMBER($E388)),$E388&lt;=0),"Coefficient invalide",IF(OR(AND($B388="Lot",OR($C388="",$D388&lt;&gt;"")),AND($B388="Période",OR($D388="",$C388&lt;&gt;"")),AND($B388&lt;&gt;"Lot",$B388&lt;&gt;"Période")),"Cible incohérente",IF(IF($B388="Lot",COUNTIFS('Ventilation'!$A$2:$A$501,$A388,'Ventilation'!$C$2:$C$501,$C388),COUNTIFS('Ventilation'!$A$2:$A$501,$A388,'Ventilation'!$D$2:$D$501,$D388))&gt;1,"Cible en double","")))))</f>
        <v/>
      </c>
      <c r="J388" s="42">
        <f>IF(OR($A388="",$I388&lt;&gt;""),"",$F388*$H388)</f>
        <v/>
      </c>
    </row>
    <row r="389">
      <c r="A389" s="23" t="n"/>
      <c r="B389" s="31">
        <f>IF($A389="","",IFERROR(_xlfn.XLOOKUP($A389,'Frais généraux'!$A$2:$A$151,'Frais généraux'!$G$2:$G$151),""))</f>
        <v/>
      </c>
      <c r="C389" s="28" t="n"/>
      <c r="D389" s="48" t="n"/>
      <c r="E389" s="32" t="n"/>
      <c r="F389" s="45">
        <f>IF($A389="","",IFERROR(_xlfn.XLOOKUP($A389,'Frais généraux'!$A$2:$A$151,'Frais généraux'!$I$2:$I$151),""))</f>
        <v/>
      </c>
      <c r="G389" s="34">
        <f>IF($A389="","",SUMIFS('Ventilation'!$E$2:$E$501,'Ventilation'!$A$2:$A$501,$A389))</f>
        <v/>
      </c>
      <c r="H389" s="46">
        <f>IF($A389="","",IFERROR($E389/$G389,0))</f>
        <v/>
      </c>
      <c r="I389" s="31">
        <f>IF($A389="","",IF(COUNTIF('Frais généraux'!$A$2:$A$151,$A389)=0,"ID inconnu",IF(OR(NOT(ISNUMBER($E389)),$E389&lt;=0),"Coefficient invalide",IF(OR(AND($B389="Lot",OR($C389="",$D389&lt;&gt;"")),AND($B389="Période",OR($D389="",$C389&lt;&gt;"")),AND($B389&lt;&gt;"Lot",$B389&lt;&gt;"Période")),"Cible incohérente",IF(IF($B389="Lot",COUNTIFS('Ventilation'!$A$2:$A$501,$A389,'Ventilation'!$C$2:$C$501,$C389),COUNTIFS('Ventilation'!$A$2:$A$501,$A389,'Ventilation'!$D$2:$D$501,$D389))&gt;1,"Cible en double","")))))</f>
        <v/>
      </c>
      <c r="J389" s="45">
        <f>IF(OR($A389="",$I389&lt;&gt;""),"",$F389*$H389)</f>
        <v/>
      </c>
    </row>
    <row r="390">
      <c r="A390" s="23" t="n"/>
      <c r="B390" s="29">
        <f>IF($A390="","",IFERROR(_xlfn.XLOOKUP($A390,'Frais généraux'!$A$2:$A$151,'Frais généraux'!$G$2:$G$151),""))</f>
        <v/>
      </c>
      <c r="C390" s="28" t="n"/>
      <c r="D390" s="48" t="n"/>
      <c r="E390" s="32" t="n"/>
      <c r="F390" s="42">
        <f>IF($A390="","",IFERROR(_xlfn.XLOOKUP($A390,'Frais généraux'!$A$2:$A$151,'Frais généraux'!$I$2:$I$151),""))</f>
        <v/>
      </c>
      <c r="G390" s="33">
        <f>IF($A390="","",SUMIFS('Ventilation'!$E$2:$E$501,'Ventilation'!$A$2:$A$501,$A390))</f>
        <v/>
      </c>
      <c r="H390" s="43">
        <f>IF($A390="","",IFERROR($E390/$G390,0))</f>
        <v/>
      </c>
      <c r="I390" s="29">
        <f>IF($A390="","",IF(COUNTIF('Frais généraux'!$A$2:$A$151,$A390)=0,"ID inconnu",IF(OR(NOT(ISNUMBER($E390)),$E390&lt;=0),"Coefficient invalide",IF(OR(AND($B390="Lot",OR($C390="",$D390&lt;&gt;"")),AND($B390="Période",OR($D390="",$C390&lt;&gt;"")),AND($B390&lt;&gt;"Lot",$B390&lt;&gt;"Période")),"Cible incohérente",IF(IF($B390="Lot",COUNTIFS('Ventilation'!$A$2:$A$501,$A390,'Ventilation'!$C$2:$C$501,$C390),COUNTIFS('Ventilation'!$A$2:$A$501,$A390,'Ventilation'!$D$2:$D$501,$D390))&gt;1,"Cible en double","")))))</f>
        <v/>
      </c>
      <c r="J390" s="42">
        <f>IF(OR($A390="",$I390&lt;&gt;""),"",$F390*$H390)</f>
        <v/>
      </c>
    </row>
    <row r="391">
      <c r="A391" s="23" t="n"/>
      <c r="B391" s="31">
        <f>IF($A391="","",IFERROR(_xlfn.XLOOKUP($A391,'Frais généraux'!$A$2:$A$151,'Frais généraux'!$G$2:$G$151),""))</f>
        <v/>
      </c>
      <c r="C391" s="28" t="n"/>
      <c r="D391" s="48" t="n"/>
      <c r="E391" s="32" t="n"/>
      <c r="F391" s="45">
        <f>IF($A391="","",IFERROR(_xlfn.XLOOKUP($A391,'Frais généraux'!$A$2:$A$151,'Frais généraux'!$I$2:$I$151),""))</f>
        <v/>
      </c>
      <c r="G391" s="34">
        <f>IF($A391="","",SUMIFS('Ventilation'!$E$2:$E$501,'Ventilation'!$A$2:$A$501,$A391))</f>
        <v/>
      </c>
      <c r="H391" s="46">
        <f>IF($A391="","",IFERROR($E391/$G391,0))</f>
        <v/>
      </c>
      <c r="I391" s="31">
        <f>IF($A391="","",IF(COUNTIF('Frais généraux'!$A$2:$A$151,$A391)=0,"ID inconnu",IF(OR(NOT(ISNUMBER($E391)),$E391&lt;=0),"Coefficient invalide",IF(OR(AND($B391="Lot",OR($C391="",$D391&lt;&gt;"")),AND($B391="Période",OR($D391="",$C391&lt;&gt;"")),AND($B391&lt;&gt;"Lot",$B391&lt;&gt;"Période")),"Cible incohérente",IF(IF($B391="Lot",COUNTIFS('Ventilation'!$A$2:$A$501,$A391,'Ventilation'!$C$2:$C$501,$C391),COUNTIFS('Ventilation'!$A$2:$A$501,$A391,'Ventilation'!$D$2:$D$501,$D391))&gt;1,"Cible en double","")))))</f>
        <v/>
      </c>
      <c r="J391" s="45">
        <f>IF(OR($A391="",$I391&lt;&gt;""),"",$F391*$H391)</f>
        <v/>
      </c>
    </row>
    <row r="392">
      <c r="A392" s="23" t="n"/>
      <c r="B392" s="29">
        <f>IF($A392="","",IFERROR(_xlfn.XLOOKUP($A392,'Frais généraux'!$A$2:$A$151,'Frais généraux'!$G$2:$G$151),""))</f>
        <v/>
      </c>
      <c r="C392" s="28" t="n"/>
      <c r="D392" s="48" t="n"/>
      <c r="E392" s="32" t="n"/>
      <c r="F392" s="42">
        <f>IF($A392="","",IFERROR(_xlfn.XLOOKUP($A392,'Frais généraux'!$A$2:$A$151,'Frais généraux'!$I$2:$I$151),""))</f>
        <v/>
      </c>
      <c r="G392" s="33">
        <f>IF($A392="","",SUMIFS('Ventilation'!$E$2:$E$501,'Ventilation'!$A$2:$A$501,$A392))</f>
        <v/>
      </c>
      <c r="H392" s="43">
        <f>IF($A392="","",IFERROR($E392/$G392,0))</f>
        <v/>
      </c>
      <c r="I392" s="29">
        <f>IF($A392="","",IF(COUNTIF('Frais généraux'!$A$2:$A$151,$A392)=0,"ID inconnu",IF(OR(NOT(ISNUMBER($E392)),$E392&lt;=0),"Coefficient invalide",IF(OR(AND($B392="Lot",OR($C392="",$D392&lt;&gt;"")),AND($B392="Période",OR($D392="",$C392&lt;&gt;"")),AND($B392&lt;&gt;"Lot",$B392&lt;&gt;"Période")),"Cible incohérente",IF(IF($B392="Lot",COUNTIFS('Ventilation'!$A$2:$A$501,$A392,'Ventilation'!$C$2:$C$501,$C392),COUNTIFS('Ventilation'!$A$2:$A$501,$A392,'Ventilation'!$D$2:$D$501,$D392))&gt;1,"Cible en double","")))))</f>
        <v/>
      </c>
      <c r="J392" s="42">
        <f>IF(OR($A392="",$I392&lt;&gt;""),"",$F392*$H392)</f>
        <v/>
      </c>
    </row>
    <row r="393">
      <c r="A393" s="23" t="n"/>
      <c r="B393" s="31">
        <f>IF($A393="","",IFERROR(_xlfn.XLOOKUP($A393,'Frais généraux'!$A$2:$A$151,'Frais généraux'!$G$2:$G$151),""))</f>
        <v/>
      </c>
      <c r="C393" s="28" t="n"/>
      <c r="D393" s="48" t="n"/>
      <c r="E393" s="32" t="n"/>
      <c r="F393" s="45">
        <f>IF($A393="","",IFERROR(_xlfn.XLOOKUP($A393,'Frais généraux'!$A$2:$A$151,'Frais généraux'!$I$2:$I$151),""))</f>
        <v/>
      </c>
      <c r="G393" s="34">
        <f>IF($A393="","",SUMIFS('Ventilation'!$E$2:$E$501,'Ventilation'!$A$2:$A$501,$A393))</f>
        <v/>
      </c>
      <c r="H393" s="46">
        <f>IF($A393="","",IFERROR($E393/$G393,0))</f>
        <v/>
      </c>
      <c r="I393" s="31">
        <f>IF($A393="","",IF(COUNTIF('Frais généraux'!$A$2:$A$151,$A393)=0,"ID inconnu",IF(OR(NOT(ISNUMBER($E393)),$E393&lt;=0),"Coefficient invalide",IF(OR(AND($B393="Lot",OR($C393="",$D393&lt;&gt;"")),AND($B393="Période",OR($D393="",$C393&lt;&gt;"")),AND($B393&lt;&gt;"Lot",$B393&lt;&gt;"Période")),"Cible incohérente",IF(IF($B393="Lot",COUNTIFS('Ventilation'!$A$2:$A$501,$A393,'Ventilation'!$C$2:$C$501,$C393),COUNTIFS('Ventilation'!$A$2:$A$501,$A393,'Ventilation'!$D$2:$D$501,$D393))&gt;1,"Cible en double","")))))</f>
        <v/>
      </c>
      <c r="J393" s="45">
        <f>IF(OR($A393="",$I393&lt;&gt;""),"",$F393*$H393)</f>
        <v/>
      </c>
    </row>
    <row r="394">
      <c r="A394" s="23" t="n"/>
      <c r="B394" s="29">
        <f>IF($A394="","",IFERROR(_xlfn.XLOOKUP($A394,'Frais généraux'!$A$2:$A$151,'Frais généraux'!$G$2:$G$151),""))</f>
        <v/>
      </c>
      <c r="C394" s="28" t="n"/>
      <c r="D394" s="48" t="n"/>
      <c r="E394" s="32" t="n"/>
      <c r="F394" s="42">
        <f>IF($A394="","",IFERROR(_xlfn.XLOOKUP($A394,'Frais généraux'!$A$2:$A$151,'Frais généraux'!$I$2:$I$151),""))</f>
        <v/>
      </c>
      <c r="G394" s="33">
        <f>IF($A394="","",SUMIFS('Ventilation'!$E$2:$E$501,'Ventilation'!$A$2:$A$501,$A394))</f>
        <v/>
      </c>
      <c r="H394" s="43">
        <f>IF($A394="","",IFERROR($E394/$G394,0))</f>
        <v/>
      </c>
      <c r="I394" s="29">
        <f>IF($A394="","",IF(COUNTIF('Frais généraux'!$A$2:$A$151,$A394)=0,"ID inconnu",IF(OR(NOT(ISNUMBER($E394)),$E394&lt;=0),"Coefficient invalide",IF(OR(AND($B394="Lot",OR($C394="",$D394&lt;&gt;"")),AND($B394="Période",OR($D394="",$C394&lt;&gt;"")),AND($B394&lt;&gt;"Lot",$B394&lt;&gt;"Période")),"Cible incohérente",IF(IF($B394="Lot",COUNTIFS('Ventilation'!$A$2:$A$501,$A394,'Ventilation'!$C$2:$C$501,$C394),COUNTIFS('Ventilation'!$A$2:$A$501,$A394,'Ventilation'!$D$2:$D$501,$D394))&gt;1,"Cible en double","")))))</f>
        <v/>
      </c>
      <c r="J394" s="42">
        <f>IF(OR($A394="",$I394&lt;&gt;""),"",$F394*$H394)</f>
        <v/>
      </c>
    </row>
    <row r="395">
      <c r="A395" s="23" t="n"/>
      <c r="B395" s="31">
        <f>IF($A395="","",IFERROR(_xlfn.XLOOKUP($A395,'Frais généraux'!$A$2:$A$151,'Frais généraux'!$G$2:$G$151),""))</f>
        <v/>
      </c>
      <c r="C395" s="28" t="n"/>
      <c r="D395" s="48" t="n"/>
      <c r="E395" s="32" t="n"/>
      <c r="F395" s="45">
        <f>IF($A395="","",IFERROR(_xlfn.XLOOKUP($A395,'Frais généraux'!$A$2:$A$151,'Frais généraux'!$I$2:$I$151),""))</f>
        <v/>
      </c>
      <c r="G395" s="34">
        <f>IF($A395="","",SUMIFS('Ventilation'!$E$2:$E$501,'Ventilation'!$A$2:$A$501,$A395))</f>
        <v/>
      </c>
      <c r="H395" s="46">
        <f>IF($A395="","",IFERROR($E395/$G395,0))</f>
        <v/>
      </c>
      <c r="I395" s="31">
        <f>IF($A395="","",IF(COUNTIF('Frais généraux'!$A$2:$A$151,$A395)=0,"ID inconnu",IF(OR(NOT(ISNUMBER($E395)),$E395&lt;=0),"Coefficient invalide",IF(OR(AND($B395="Lot",OR($C395="",$D395&lt;&gt;"")),AND($B395="Période",OR($D395="",$C395&lt;&gt;"")),AND($B395&lt;&gt;"Lot",$B395&lt;&gt;"Période")),"Cible incohérente",IF(IF($B395="Lot",COUNTIFS('Ventilation'!$A$2:$A$501,$A395,'Ventilation'!$C$2:$C$501,$C395),COUNTIFS('Ventilation'!$A$2:$A$501,$A395,'Ventilation'!$D$2:$D$501,$D395))&gt;1,"Cible en double","")))))</f>
        <v/>
      </c>
      <c r="J395" s="45">
        <f>IF(OR($A395="",$I395&lt;&gt;""),"",$F395*$H395)</f>
        <v/>
      </c>
    </row>
    <row r="396">
      <c r="A396" s="23" t="n"/>
      <c r="B396" s="29">
        <f>IF($A396="","",IFERROR(_xlfn.XLOOKUP($A396,'Frais généraux'!$A$2:$A$151,'Frais généraux'!$G$2:$G$151),""))</f>
        <v/>
      </c>
      <c r="C396" s="28" t="n"/>
      <c r="D396" s="48" t="n"/>
      <c r="E396" s="32" t="n"/>
      <c r="F396" s="42">
        <f>IF($A396="","",IFERROR(_xlfn.XLOOKUP($A396,'Frais généraux'!$A$2:$A$151,'Frais généraux'!$I$2:$I$151),""))</f>
        <v/>
      </c>
      <c r="G396" s="33">
        <f>IF($A396="","",SUMIFS('Ventilation'!$E$2:$E$501,'Ventilation'!$A$2:$A$501,$A396))</f>
        <v/>
      </c>
      <c r="H396" s="43">
        <f>IF($A396="","",IFERROR($E396/$G396,0))</f>
        <v/>
      </c>
      <c r="I396" s="29">
        <f>IF($A396="","",IF(COUNTIF('Frais généraux'!$A$2:$A$151,$A396)=0,"ID inconnu",IF(OR(NOT(ISNUMBER($E396)),$E396&lt;=0),"Coefficient invalide",IF(OR(AND($B396="Lot",OR($C396="",$D396&lt;&gt;"")),AND($B396="Période",OR($D396="",$C396&lt;&gt;"")),AND($B396&lt;&gt;"Lot",$B396&lt;&gt;"Période")),"Cible incohérente",IF(IF($B396="Lot",COUNTIFS('Ventilation'!$A$2:$A$501,$A396,'Ventilation'!$C$2:$C$501,$C396),COUNTIFS('Ventilation'!$A$2:$A$501,$A396,'Ventilation'!$D$2:$D$501,$D396))&gt;1,"Cible en double","")))))</f>
        <v/>
      </c>
      <c r="J396" s="42">
        <f>IF(OR($A396="",$I396&lt;&gt;""),"",$F396*$H396)</f>
        <v/>
      </c>
    </row>
    <row r="397">
      <c r="A397" s="23" t="n"/>
      <c r="B397" s="31">
        <f>IF($A397="","",IFERROR(_xlfn.XLOOKUP($A397,'Frais généraux'!$A$2:$A$151,'Frais généraux'!$G$2:$G$151),""))</f>
        <v/>
      </c>
      <c r="C397" s="28" t="n"/>
      <c r="D397" s="48" t="n"/>
      <c r="E397" s="32" t="n"/>
      <c r="F397" s="45">
        <f>IF($A397="","",IFERROR(_xlfn.XLOOKUP($A397,'Frais généraux'!$A$2:$A$151,'Frais généraux'!$I$2:$I$151),""))</f>
        <v/>
      </c>
      <c r="G397" s="34">
        <f>IF($A397="","",SUMIFS('Ventilation'!$E$2:$E$501,'Ventilation'!$A$2:$A$501,$A397))</f>
        <v/>
      </c>
      <c r="H397" s="46">
        <f>IF($A397="","",IFERROR($E397/$G397,0))</f>
        <v/>
      </c>
      <c r="I397" s="31">
        <f>IF($A397="","",IF(COUNTIF('Frais généraux'!$A$2:$A$151,$A397)=0,"ID inconnu",IF(OR(NOT(ISNUMBER($E397)),$E397&lt;=0),"Coefficient invalide",IF(OR(AND($B397="Lot",OR($C397="",$D397&lt;&gt;"")),AND($B397="Période",OR($D397="",$C397&lt;&gt;"")),AND($B397&lt;&gt;"Lot",$B397&lt;&gt;"Période")),"Cible incohérente",IF(IF($B397="Lot",COUNTIFS('Ventilation'!$A$2:$A$501,$A397,'Ventilation'!$C$2:$C$501,$C397),COUNTIFS('Ventilation'!$A$2:$A$501,$A397,'Ventilation'!$D$2:$D$501,$D397))&gt;1,"Cible en double","")))))</f>
        <v/>
      </c>
      <c r="J397" s="45">
        <f>IF(OR($A397="",$I397&lt;&gt;""),"",$F397*$H397)</f>
        <v/>
      </c>
    </row>
    <row r="398">
      <c r="A398" s="23" t="n"/>
      <c r="B398" s="29">
        <f>IF($A398="","",IFERROR(_xlfn.XLOOKUP($A398,'Frais généraux'!$A$2:$A$151,'Frais généraux'!$G$2:$G$151),""))</f>
        <v/>
      </c>
      <c r="C398" s="28" t="n"/>
      <c r="D398" s="48" t="n"/>
      <c r="E398" s="32" t="n"/>
      <c r="F398" s="42">
        <f>IF($A398="","",IFERROR(_xlfn.XLOOKUP($A398,'Frais généraux'!$A$2:$A$151,'Frais généraux'!$I$2:$I$151),""))</f>
        <v/>
      </c>
      <c r="G398" s="33">
        <f>IF($A398="","",SUMIFS('Ventilation'!$E$2:$E$501,'Ventilation'!$A$2:$A$501,$A398))</f>
        <v/>
      </c>
      <c r="H398" s="43">
        <f>IF($A398="","",IFERROR($E398/$G398,0))</f>
        <v/>
      </c>
      <c r="I398" s="29">
        <f>IF($A398="","",IF(COUNTIF('Frais généraux'!$A$2:$A$151,$A398)=0,"ID inconnu",IF(OR(NOT(ISNUMBER($E398)),$E398&lt;=0),"Coefficient invalide",IF(OR(AND($B398="Lot",OR($C398="",$D398&lt;&gt;"")),AND($B398="Période",OR($D398="",$C398&lt;&gt;"")),AND($B398&lt;&gt;"Lot",$B398&lt;&gt;"Période")),"Cible incohérente",IF(IF($B398="Lot",COUNTIFS('Ventilation'!$A$2:$A$501,$A398,'Ventilation'!$C$2:$C$501,$C398),COUNTIFS('Ventilation'!$A$2:$A$501,$A398,'Ventilation'!$D$2:$D$501,$D398))&gt;1,"Cible en double","")))))</f>
        <v/>
      </c>
      <c r="J398" s="42">
        <f>IF(OR($A398="",$I398&lt;&gt;""),"",$F398*$H398)</f>
        <v/>
      </c>
    </row>
    <row r="399">
      <c r="A399" s="23" t="n"/>
      <c r="B399" s="31">
        <f>IF($A399="","",IFERROR(_xlfn.XLOOKUP($A399,'Frais généraux'!$A$2:$A$151,'Frais généraux'!$G$2:$G$151),""))</f>
        <v/>
      </c>
      <c r="C399" s="28" t="n"/>
      <c r="D399" s="48" t="n"/>
      <c r="E399" s="32" t="n"/>
      <c r="F399" s="45">
        <f>IF($A399="","",IFERROR(_xlfn.XLOOKUP($A399,'Frais généraux'!$A$2:$A$151,'Frais généraux'!$I$2:$I$151),""))</f>
        <v/>
      </c>
      <c r="G399" s="34">
        <f>IF($A399="","",SUMIFS('Ventilation'!$E$2:$E$501,'Ventilation'!$A$2:$A$501,$A399))</f>
        <v/>
      </c>
      <c r="H399" s="46">
        <f>IF($A399="","",IFERROR($E399/$G399,0))</f>
        <v/>
      </c>
      <c r="I399" s="31">
        <f>IF($A399="","",IF(COUNTIF('Frais généraux'!$A$2:$A$151,$A399)=0,"ID inconnu",IF(OR(NOT(ISNUMBER($E399)),$E399&lt;=0),"Coefficient invalide",IF(OR(AND($B399="Lot",OR($C399="",$D399&lt;&gt;"")),AND($B399="Période",OR($D399="",$C399&lt;&gt;"")),AND($B399&lt;&gt;"Lot",$B399&lt;&gt;"Période")),"Cible incohérente",IF(IF($B399="Lot",COUNTIFS('Ventilation'!$A$2:$A$501,$A399,'Ventilation'!$C$2:$C$501,$C399),COUNTIFS('Ventilation'!$A$2:$A$501,$A399,'Ventilation'!$D$2:$D$501,$D399))&gt;1,"Cible en double","")))))</f>
        <v/>
      </c>
      <c r="J399" s="45">
        <f>IF(OR($A399="",$I399&lt;&gt;""),"",$F399*$H399)</f>
        <v/>
      </c>
    </row>
    <row r="400">
      <c r="A400" s="23" t="n"/>
      <c r="B400" s="29">
        <f>IF($A400="","",IFERROR(_xlfn.XLOOKUP($A400,'Frais généraux'!$A$2:$A$151,'Frais généraux'!$G$2:$G$151),""))</f>
        <v/>
      </c>
      <c r="C400" s="28" t="n"/>
      <c r="D400" s="48" t="n"/>
      <c r="E400" s="32" t="n"/>
      <c r="F400" s="42">
        <f>IF($A400="","",IFERROR(_xlfn.XLOOKUP($A400,'Frais généraux'!$A$2:$A$151,'Frais généraux'!$I$2:$I$151),""))</f>
        <v/>
      </c>
      <c r="G400" s="33">
        <f>IF($A400="","",SUMIFS('Ventilation'!$E$2:$E$501,'Ventilation'!$A$2:$A$501,$A400))</f>
        <v/>
      </c>
      <c r="H400" s="43">
        <f>IF($A400="","",IFERROR($E400/$G400,0))</f>
        <v/>
      </c>
      <c r="I400" s="29">
        <f>IF($A400="","",IF(COUNTIF('Frais généraux'!$A$2:$A$151,$A400)=0,"ID inconnu",IF(OR(NOT(ISNUMBER($E400)),$E400&lt;=0),"Coefficient invalide",IF(OR(AND($B400="Lot",OR($C400="",$D400&lt;&gt;"")),AND($B400="Période",OR($D400="",$C400&lt;&gt;"")),AND($B400&lt;&gt;"Lot",$B400&lt;&gt;"Période")),"Cible incohérente",IF(IF($B400="Lot",COUNTIFS('Ventilation'!$A$2:$A$501,$A400,'Ventilation'!$C$2:$C$501,$C400),COUNTIFS('Ventilation'!$A$2:$A$501,$A400,'Ventilation'!$D$2:$D$501,$D400))&gt;1,"Cible en double","")))))</f>
        <v/>
      </c>
      <c r="J400" s="42">
        <f>IF(OR($A400="",$I400&lt;&gt;""),"",$F400*$H400)</f>
        <v/>
      </c>
    </row>
    <row r="401">
      <c r="A401" s="23" t="n"/>
      <c r="B401" s="31">
        <f>IF($A401="","",IFERROR(_xlfn.XLOOKUP($A401,'Frais généraux'!$A$2:$A$151,'Frais généraux'!$G$2:$G$151),""))</f>
        <v/>
      </c>
      <c r="C401" s="28" t="n"/>
      <c r="D401" s="48" t="n"/>
      <c r="E401" s="32" t="n"/>
      <c r="F401" s="45">
        <f>IF($A401="","",IFERROR(_xlfn.XLOOKUP($A401,'Frais généraux'!$A$2:$A$151,'Frais généraux'!$I$2:$I$151),""))</f>
        <v/>
      </c>
      <c r="G401" s="34">
        <f>IF($A401="","",SUMIFS('Ventilation'!$E$2:$E$501,'Ventilation'!$A$2:$A$501,$A401))</f>
        <v/>
      </c>
      <c r="H401" s="46">
        <f>IF($A401="","",IFERROR($E401/$G401,0))</f>
        <v/>
      </c>
      <c r="I401" s="31">
        <f>IF($A401="","",IF(COUNTIF('Frais généraux'!$A$2:$A$151,$A401)=0,"ID inconnu",IF(OR(NOT(ISNUMBER($E401)),$E401&lt;=0),"Coefficient invalide",IF(OR(AND($B401="Lot",OR($C401="",$D401&lt;&gt;"")),AND($B401="Période",OR($D401="",$C401&lt;&gt;"")),AND($B401&lt;&gt;"Lot",$B401&lt;&gt;"Période")),"Cible incohérente",IF(IF($B401="Lot",COUNTIFS('Ventilation'!$A$2:$A$501,$A401,'Ventilation'!$C$2:$C$501,$C401),COUNTIFS('Ventilation'!$A$2:$A$501,$A401,'Ventilation'!$D$2:$D$501,$D401))&gt;1,"Cible en double","")))))</f>
        <v/>
      </c>
      <c r="J401" s="45">
        <f>IF(OR($A401="",$I401&lt;&gt;""),"",$F401*$H401)</f>
        <v/>
      </c>
    </row>
    <row r="402">
      <c r="A402" s="23" t="n"/>
      <c r="B402" s="29">
        <f>IF($A402="","",IFERROR(_xlfn.XLOOKUP($A402,'Frais généraux'!$A$2:$A$151,'Frais généraux'!$G$2:$G$151),""))</f>
        <v/>
      </c>
      <c r="C402" s="28" t="n"/>
      <c r="D402" s="48" t="n"/>
      <c r="E402" s="32" t="n"/>
      <c r="F402" s="42">
        <f>IF($A402="","",IFERROR(_xlfn.XLOOKUP($A402,'Frais généraux'!$A$2:$A$151,'Frais généraux'!$I$2:$I$151),""))</f>
        <v/>
      </c>
      <c r="G402" s="33">
        <f>IF($A402="","",SUMIFS('Ventilation'!$E$2:$E$501,'Ventilation'!$A$2:$A$501,$A402))</f>
        <v/>
      </c>
      <c r="H402" s="43">
        <f>IF($A402="","",IFERROR($E402/$G402,0))</f>
        <v/>
      </c>
      <c r="I402" s="29">
        <f>IF($A402="","",IF(COUNTIF('Frais généraux'!$A$2:$A$151,$A402)=0,"ID inconnu",IF(OR(NOT(ISNUMBER($E402)),$E402&lt;=0),"Coefficient invalide",IF(OR(AND($B402="Lot",OR($C402="",$D402&lt;&gt;"")),AND($B402="Période",OR($D402="",$C402&lt;&gt;"")),AND($B402&lt;&gt;"Lot",$B402&lt;&gt;"Période")),"Cible incohérente",IF(IF($B402="Lot",COUNTIFS('Ventilation'!$A$2:$A$501,$A402,'Ventilation'!$C$2:$C$501,$C402),COUNTIFS('Ventilation'!$A$2:$A$501,$A402,'Ventilation'!$D$2:$D$501,$D402))&gt;1,"Cible en double","")))))</f>
        <v/>
      </c>
      <c r="J402" s="42">
        <f>IF(OR($A402="",$I402&lt;&gt;""),"",$F402*$H402)</f>
        <v/>
      </c>
    </row>
    <row r="403">
      <c r="A403" s="23" t="n"/>
      <c r="B403" s="31">
        <f>IF($A403="","",IFERROR(_xlfn.XLOOKUP($A403,'Frais généraux'!$A$2:$A$151,'Frais généraux'!$G$2:$G$151),""))</f>
        <v/>
      </c>
      <c r="C403" s="28" t="n"/>
      <c r="D403" s="48" t="n"/>
      <c r="E403" s="32" t="n"/>
      <c r="F403" s="45">
        <f>IF($A403="","",IFERROR(_xlfn.XLOOKUP($A403,'Frais généraux'!$A$2:$A$151,'Frais généraux'!$I$2:$I$151),""))</f>
        <v/>
      </c>
      <c r="G403" s="34">
        <f>IF($A403="","",SUMIFS('Ventilation'!$E$2:$E$501,'Ventilation'!$A$2:$A$501,$A403))</f>
        <v/>
      </c>
      <c r="H403" s="46">
        <f>IF($A403="","",IFERROR($E403/$G403,0))</f>
        <v/>
      </c>
      <c r="I403" s="31">
        <f>IF($A403="","",IF(COUNTIF('Frais généraux'!$A$2:$A$151,$A403)=0,"ID inconnu",IF(OR(NOT(ISNUMBER($E403)),$E403&lt;=0),"Coefficient invalide",IF(OR(AND($B403="Lot",OR($C403="",$D403&lt;&gt;"")),AND($B403="Période",OR($D403="",$C403&lt;&gt;"")),AND($B403&lt;&gt;"Lot",$B403&lt;&gt;"Période")),"Cible incohérente",IF(IF($B403="Lot",COUNTIFS('Ventilation'!$A$2:$A$501,$A403,'Ventilation'!$C$2:$C$501,$C403),COUNTIFS('Ventilation'!$A$2:$A$501,$A403,'Ventilation'!$D$2:$D$501,$D403))&gt;1,"Cible en double","")))))</f>
        <v/>
      </c>
      <c r="J403" s="45">
        <f>IF(OR($A403="",$I403&lt;&gt;""),"",$F403*$H403)</f>
        <v/>
      </c>
    </row>
    <row r="404">
      <c r="A404" s="23" t="n"/>
      <c r="B404" s="29">
        <f>IF($A404="","",IFERROR(_xlfn.XLOOKUP($A404,'Frais généraux'!$A$2:$A$151,'Frais généraux'!$G$2:$G$151),""))</f>
        <v/>
      </c>
      <c r="C404" s="28" t="n"/>
      <c r="D404" s="48" t="n"/>
      <c r="E404" s="32" t="n"/>
      <c r="F404" s="42">
        <f>IF($A404="","",IFERROR(_xlfn.XLOOKUP($A404,'Frais généraux'!$A$2:$A$151,'Frais généraux'!$I$2:$I$151),""))</f>
        <v/>
      </c>
      <c r="G404" s="33">
        <f>IF($A404="","",SUMIFS('Ventilation'!$E$2:$E$501,'Ventilation'!$A$2:$A$501,$A404))</f>
        <v/>
      </c>
      <c r="H404" s="43">
        <f>IF($A404="","",IFERROR($E404/$G404,0))</f>
        <v/>
      </c>
      <c r="I404" s="29">
        <f>IF($A404="","",IF(COUNTIF('Frais généraux'!$A$2:$A$151,$A404)=0,"ID inconnu",IF(OR(NOT(ISNUMBER($E404)),$E404&lt;=0),"Coefficient invalide",IF(OR(AND($B404="Lot",OR($C404="",$D404&lt;&gt;"")),AND($B404="Période",OR($D404="",$C404&lt;&gt;"")),AND($B404&lt;&gt;"Lot",$B404&lt;&gt;"Période")),"Cible incohérente",IF(IF($B404="Lot",COUNTIFS('Ventilation'!$A$2:$A$501,$A404,'Ventilation'!$C$2:$C$501,$C404),COUNTIFS('Ventilation'!$A$2:$A$501,$A404,'Ventilation'!$D$2:$D$501,$D404))&gt;1,"Cible en double","")))))</f>
        <v/>
      </c>
      <c r="J404" s="42">
        <f>IF(OR($A404="",$I404&lt;&gt;""),"",$F404*$H404)</f>
        <v/>
      </c>
    </row>
    <row r="405">
      <c r="A405" s="23" t="n"/>
      <c r="B405" s="31">
        <f>IF($A405="","",IFERROR(_xlfn.XLOOKUP($A405,'Frais généraux'!$A$2:$A$151,'Frais généraux'!$G$2:$G$151),""))</f>
        <v/>
      </c>
      <c r="C405" s="28" t="n"/>
      <c r="D405" s="48" t="n"/>
      <c r="E405" s="32" t="n"/>
      <c r="F405" s="45">
        <f>IF($A405="","",IFERROR(_xlfn.XLOOKUP($A405,'Frais généraux'!$A$2:$A$151,'Frais généraux'!$I$2:$I$151),""))</f>
        <v/>
      </c>
      <c r="G405" s="34">
        <f>IF($A405="","",SUMIFS('Ventilation'!$E$2:$E$501,'Ventilation'!$A$2:$A$501,$A405))</f>
        <v/>
      </c>
      <c r="H405" s="46">
        <f>IF($A405="","",IFERROR($E405/$G405,0))</f>
        <v/>
      </c>
      <c r="I405" s="31">
        <f>IF($A405="","",IF(COUNTIF('Frais généraux'!$A$2:$A$151,$A405)=0,"ID inconnu",IF(OR(NOT(ISNUMBER($E405)),$E405&lt;=0),"Coefficient invalide",IF(OR(AND($B405="Lot",OR($C405="",$D405&lt;&gt;"")),AND($B405="Période",OR($D405="",$C405&lt;&gt;"")),AND($B405&lt;&gt;"Lot",$B405&lt;&gt;"Période")),"Cible incohérente",IF(IF($B405="Lot",COUNTIFS('Ventilation'!$A$2:$A$501,$A405,'Ventilation'!$C$2:$C$501,$C405),COUNTIFS('Ventilation'!$A$2:$A$501,$A405,'Ventilation'!$D$2:$D$501,$D405))&gt;1,"Cible en double","")))))</f>
        <v/>
      </c>
      <c r="J405" s="45">
        <f>IF(OR($A405="",$I405&lt;&gt;""),"",$F405*$H405)</f>
        <v/>
      </c>
    </row>
    <row r="406">
      <c r="A406" s="23" t="n"/>
      <c r="B406" s="29">
        <f>IF($A406="","",IFERROR(_xlfn.XLOOKUP($A406,'Frais généraux'!$A$2:$A$151,'Frais généraux'!$G$2:$G$151),""))</f>
        <v/>
      </c>
      <c r="C406" s="28" t="n"/>
      <c r="D406" s="48" t="n"/>
      <c r="E406" s="32" t="n"/>
      <c r="F406" s="42">
        <f>IF($A406="","",IFERROR(_xlfn.XLOOKUP($A406,'Frais généraux'!$A$2:$A$151,'Frais généraux'!$I$2:$I$151),""))</f>
        <v/>
      </c>
      <c r="G406" s="33">
        <f>IF($A406="","",SUMIFS('Ventilation'!$E$2:$E$501,'Ventilation'!$A$2:$A$501,$A406))</f>
        <v/>
      </c>
      <c r="H406" s="43">
        <f>IF($A406="","",IFERROR($E406/$G406,0))</f>
        <v/>
      </c>
      <c r="I406" s="29">
        <f>IF($A406="","",IF(COUNTIF('Frais généraux'!$A$2:$A$151,$A406)=0,"ID inconnu",IF(OR(NOT(ISNUMBER($E406)),$E406&lt;=0),"Coefficient invalide",IF(OR(AND($B406="Lot",OR($C406="",$D406&lt;&gt;"")),AND($B406="Période",OR($D406="",$C406&lt;&gt;"")),AND($B406&lt;&gt;"Lot",$B406&lt;&gt;"Période")),"Cible incohérente",IF(IF($B406="Lot",COUNTIFS('Ventilation'!$A$2:$A$501,$A406,'Ventilation'!$C$2:$C$501,$C406),COUNTIFS('Ventilation'!$A$2:$A$501,$A406,'Ventilation'!$D$2:$D$501,$D406))&gt;1,"Cible en double","")))))</f>
        <v/>
      </c>
      <c r="J406" s="42">
        <f>IF(OR($A406="",$I406&lt;&gt;""),"",$F406*$H406)</f>
        <v/>
      </c>
    </row>
    <row r="407">
      <c r="A407" s="23" t="n"/>
      <c r="B407" s="31">
        <f>IF($A407="","",IFERROR(_xlfn.XLOOKUP($A407,'Frais généraux'!$A$2:$A$151,'Frais généraux'!$G$2:$G$151),""))</f>
        <v/>
      </c>
      <c r="C407" s="28" t="n"/>
      <c r="D407" s="48" t="n"/>
      <c r="E407" s="32" t="n"/>
      <c r="F407" s="45">
        <f>IF($A407="","",IFERROR(_xlfn.XLOOKUP($A407,'Frais généraux'!$A$2:$A$151,'Frais généraux'!$I$2:$I$151),""))</f>
        <v/>
      </c>
      <c r="G407" s="34">
        <f>IF($A407="","",SUMIFS('Ventilation'!$E$2:$E$501,'Ventilation'!$A$2:$A$501,$A407))</f>
        <v/>
      </c>
      <c r="H407" s="46">
        <f>IF($A407="","",IFERROR($E407/$G407,0))</f>
        <v/>
      </c>
      <c r="I407" s="31">
        <f>IF($A407="","",IF(COUNTIF('Frais généraux'!$A$2:$A$151,$A407)=0,"ID inconnu",IF(OR(NOT(ISNUMBER($E407)),$E407&lt;=0),"Coefficient invalide",IF(OR(AND($B407="Lot",OR($C407="",$D407&lt;&gt;"")),AND($B407="Période",OR($D407="",$C407&lt;&gt;"")),AND($B407&lt;&gt;"Lot",$B407&lt;&gt;"Période")),"Cible incohérente",IF(IF($B407="Lot",COUNTIFS('Ventilation'!$A$2:$A$501,$A407,'Ventilation'!$C$2:$C$501,$C407),COUNTIFS('Ventilation'!$A$2:$A$501,$A407,'Ventilation'!$D$2:$D$501,$D407))&gt;1,"Cible en double","")))))</f>
        <v/>
      </c>
      <c r="J407" s="45">
        <f>IF(OR($A407="",$I407&lt;&gt;""),"",$F407*$H407)</f>
        <v/>
      </c>
    </row>
    <row r="408">
      <c r="A408" s="23" t="n"/>
      <c r="B408" s="29">
        <f>IF($A408="","",IFERROR(_xlfn.XLOOKUP($A408,'Frais généraux'!$A$2:$A$151,'Frais généraux'!$G$2:$G$151),""))</f>
        <v/>
      </c>
      <c r="C408" s="28" t="n"/>
      <c r="D408" s="48" t="n"/>
      <c r="E408" s="32" t="n"/>
      <c r="F408" s="42">
        <f>IF($A408="","",IFERROR(_xlfn.XLOOKUP($A408,'Frais généraux'!$A$2:$A$151,'Frais généraux'!$I$2:$I$151),""))</f>
        <v/>
      </c>
      <c r="G408" s="33">
        <f>IF($A408="","",SUMIFS('Ventilation'!$E$2:$E$501,'Ventilation'!$A$2:$A$501,$A408))</f>
        <v/>
      </c>
      <c r="H408" s="43">
        <f>IF($A408="","",IFERROR($E408/$G408,0))</f>
        <v/>
      </c>
      <c r="I408" s="29">
        <f>IF($A408="","",IF(COUNTIF('Frais généraux'!$A$2:$A$151,$A408)=0,"ID inconnu",IF(OR(NOT(ISNUMBER($E408)),$E408&lt;=0),"Coefficient invalide",IF(OR(AND($B408="Lot",OR($C408="",$D408&lt;&gt;"")),AND($B408="Période",OR($D408="",$C408&lt;&gt;"")),AND($B408&lt;&gt;"Lot",$B408&lt;&gt;"Période")),"Cible incohérente",IF(IF($B408="Lot",COUNTIFS('Ventilation'!$A$2:$A$501,$A408,'Ventilation'!$C$2:$C$501,$C408),COUNTIFS('Ventilation'!$A$2:$A$501,$A408,'Ventilation'!$D$2:$D$501,$D408))&gt;1,"Cible en double","")))))</f>
        <v/>
      </c>
      <c r="J408" s="42">
        <f>IF(OR($A408="",$I408&lt;&gt;""),"",$F408*$H408)</f>
        <v/>
      </c>
    </row>
    <row r="409">
      <c r="A409" s="23" t="n"/>
      <c r="B409" s="31">
        <f>IF($A409="","",IFERROR(_xlfn.XLOOKUP($A409,'Frais généraux'!$A$2:$A$151,'Frais généraux'!$G$2:$G$151),""))</f>
        <v/>
      </c>
      <c r="C409" s="28" t="n"/>
      <c r="D409" s="48" t="n"/>
      <c r="E409" s="32" t="n"/>
      <c r="F409" s="45">
        <f>IF($A409="","",IFERROR(_xlfn.XLOOKUP($A409,'Frais généraux'!$A$2:$A$151,'Frais généraux'!$I$2:$I$151),""))</f>
        <v/>
      </c>
      <c r="G409" s="34">
        <f>IF($A409="","",SUMIFS('Ventilation'!$E$2:$E$501,'Ventilation'!$A$2:$A$501,$A409))</f>
        <v/>
      </c>
      <c r="H409" s="46">
        <f>IF($A409="","",IFERROR($E409/$G409,0))</f>
        <v/>
      </c>
      <c r="I409" s="31">
        <f>IF($A409="","",IF(COUNTIF('Frais généraux'!$A$2:$A$151,$A409)=0,"ID inconnu",IF(OR(NOT(ISNUMBER($E409)),$E409&lt;=0),"Coefficient invalide",IF(OR(AND($B409="Lot",OR($C409="",$D409&lt;&gt;"")),AND($B409="Période",OR($D409="",$C409&lt;&gt;"")),AND($B409&lt;&gt;"Lot",$B409&lt;&gt;"Période")),"Cible incohérente",IF(IF($B409="Lot",COUNTIFS('Ventilation'!$A$2:$A$501,$A409,'Ventilation'!$C$2:$C$501,$C409),COUNTIFS('Ventilation'!$A$2:$A$501,$A409,'Ventilation'!$D$2:$D$501,$D409))&gt;1,"Cible en double","")))))</f>
        <v/>
      </c>
      <c r="J409" s="45">
        <f>IF(OR($A409="",$I409&lt;&gt;""),"",$F409*$H409)</f>
        <v/>
      </c>
    </row>
    <row r="410">
      <c r="A410" s="23" t="n"/>
      <c r="B410" s="29">
        <f>IF($A410="","",IFERROR(_xlfn.XLOOKUP($A410,'Frais généraux'!$A$2:$A$151,'Frais généraux'!$G$2:$G$151),""))</f>
        <v/>
      </c>
      <c r="C410" s="28" t="n"/>
      <c r="D410" s="48" t="n"/>
      <c r="E410" s="32" t="n"/>
      <c r="F410" s="42">
        <f>IF($A410="","",IFERROR(_xlfn.XLOOKUP($A410,'Frais généraux'!$A$2:$A$151,'Frais généraux'!$I$2:$I$151),""))</f>
        <v/>
      </c>
      <c r="G410" s="33">
        <f>IF($A410="","",SUMIFS('Ventilation'!$E$2:$E$501,'Ventilation'!$A$2:$A$501,$A410))</f>
        <v/>
      </c>
      <c r="H410" s="43">
        <f>IF($A410="","",IFERROR($E410/$G410,0))</f>
        <v/>
      </c>
      <c r="I410" s="29">
        <f>IF($A410="","",IF(COUNTIF('Frais généraux'!$A$2:$A$151,$A410)=0,"ID inconnu",IF(OR(NOT(ISNUMBER($E410)),$E410&lt;=0),"Coefficient invalide",IF(OR(AND($B410="Lot",OR($C410="",$D410&lt;&gt;"")),AND($B410="Période",OR($D410="",$C410&lt;&gt;"")),AND($B410&lt;&gt;"Lot",$B410&lt;&gt;"Période")),"Cible incohérente",IF(IF($B410="Lot",COUNTIFS('Ventilation'!$A$2:$A$501,$A410,'Ventilation'!$C$2:$C$501,$C410),COUNTIFS('Ventilation'!$A$2:$A$501,$A410,'Ventilation'!$D$2:$D$501,$D410))&gt;1,"Cible en double","")))))</f>
        <v/>
      </c>
      <c r="J410" s="42">
        <f>IF(OR($A410="",$I410&lt;&gt;""),"",$F410*$H410)</f>
        <v/>
      </c>
    </row>
    <row r="411">
      <c r="A411" s="23" t="n"/>
      <c r="B411" s="31">
        <f>IF($A411="","",IFERROR(_xlfn.XLOOKUP($A411,'Frais généraux'!$A$2:$A$151,'Frais généraux'!$G$2:$G$151),""))</f>
        <v/>
      </c>
      <c r="C411" s="28" t="n"/>
      <c r="D411" s="48" t="n"/>
      <c r="E411" s="32" t="n"/>
      <c r="F411" s="45">
        <f>IF($A411="","",IFERROR(_xlfn.XLOOKUP($A411,'Frais généraux'!$A$2:$A$151,'Frais généraux'!$I$2:$I$151),""))</f>
        <v/>
      </c>
      <c r="G411" s="34">
        <f>IF($A411="","",SUMIFS('Ventilation'!$E$2:$E$501,'Ventilation'!$A$2:$A$501,$A411))</f>
        <v/>
      </c>
      <c r="H411" s="46">
        <f>IF($A411="","",IFERROR($E411/$G411,0))</f>
        <v/>
      </c>
      <c r="I411" s="31">
        <f>IF($A411="","",IF(COUNTIF('Frais généraux'!$A$2:$A$151,$A411)=0,"ID inconnu",IF(OR(NOT(ISNUMBER($E411)),$E411&lt;=0),"Coefficient invalide",IF(OR(AND($B411="Lot",OR($C411="",$D411&lt;&gt;"")),AND($B411="Période",OR($D411="",$C411&lt;&gt;"")),AND($B411&lt;&gt;"Lot",$B411&lt;&gt;"Période")),"Cible incohérente",IF(IF($B411="Lot",COUNTIFS('Ventilation'!$A$2:$A$501,$A411,'Ventilation'!$C$2:$C$501,$C411),COUNTIFS('Ventilation'!$A$2:$A$501,$A411,'Ventilation'!$D$2:$D$501,$D411))&gt;1,"Cible en double","")))))</f>
        <v/>
      </c>
      <c r="J411" s="45">
        <f>IF(OR($A411="",$I411&lt;&gt;""),"",$F411*$H411)</f>
        <v/>
      </c>
    </row>
    <row r="412">
      <c r="A412" s="23" t="n"/>
      <c r="B412" s="29">
        <f>IF($A412="","",IFERROR(_xlfn.XLOOKUP($A412,'Frais généraux'!$A$2:$A$151,'Frais généraux'!$G$2:$G$151),""))</f>
        <v/>
      </c>
      <c r="C412" s="28" t="n"/>
      <c r="D412" s="48" t="n"/>
      <c r="E412" s="32" t="n"/>
      <c r="F412" s="42">
        <f>IF($A412="","",IFERROR(_xlfn.XLOOKUP($A412,'Frais généraux'!$A$2:$A$151,'Frais généraux'!$I$2:$I$151),""))</f>
        <v/>
      </c>
      <c r="G412" s="33">
        <f>IF($A412="","",SUMIFS('Ventilation'!$E$2:$E$501,'Ventilation'!$A$2:$A$501,$A412))</f>
        <v/>
      </c>
      <c r="H412" s="43">
        <f>IF($A412="","",IFERROR($E412/$G412,0))</f>
        <v/>
      </c>
      <c r="I412" s="29">
        <f>IF($A412="","",IF(COUNTIF('Frais généraux'!$A$2:$A$151,$A412)=0,"ID inconnu",IF(OR(NOT(ISNUMBER($E412)),$E412&lt;=0),"Coefficient invalide",IF(OR(AND($B412="Lot",OR($C412="",$D412&lt;&gt;"")),AND($B412="Période",OR($D412="",$C412&lt;&gt;"")),AND($B412&lt;&gt;"Lot",$B412&lt;&gt;"Période")),"Cible incohérente",IF(IF($B412="Lot",COUNTIFS('Ventilation'!$A$2:$A$501,$A412,'Ventilation'!$C$2:$C$501,$C412),COUNTIFS('Ventilation'!$A$2:$A$501,$A412,'Ventilation'!$D$2:$D$501,$D412))&gt;1,"Cible en double","")))))</f>
        <v/>
      </c>
      <c r="J412" s="42">
        <f>IF(OR($A412="",$I412&lt;&gt;""),"",$F412*$H412)</f>
        <v/>
      </c>
    </row>
    <row r="413">
      <c r="A413" s="23" t="n"/>
      <c r="B413" s="31">
        <f>IF($A413="","",IFERROR(_xlfn.XLOOKUP($A413,'Frais généraux'!$A$2:$A$151,'Frais généraux'!$G$2:$G$151),""))</f>
        <v/>
      </c>
      <c r="C413" s="28" t="n"/>
      <c r="D413" s="48" t="n"/>
      <c r="E413" s="32" t="n"/>
      <c r="F413" s="45">
        <f>IF($A413="","",IFERROR(_xlfn.XLOOKUP($A413,'Frais généraux'!$A$2:$A$151,'Frais généraux'!$I$2:$I$151),""))</f>
        <v/>
      </c>
      <c r="G413" s="34">
        <f>IF($A413="","",SUMIFS('Ventilation'!$E$2:$E$501,'Ventilation'!$A$2:$A$501,$A413))</f>
        <v/>
      </c>
      <c r="H413" s="46">
        <f>IF($A413="","",IFERROR($E413/$G413,0))</f>
        <v/>
      </c>
      <c r="I413" s="31">
        <f>IF($A413="","",IF(COUNTIF('Frais généraux'!$A$2:$A$151,$A413)=0,"ID inconnu",IF(OR(NOT(ISNUMBER($E413)),$E413&lt;=0),"Coefficient invalide",IF(OR(AND($B413="Lot",OR($C413="",$D413&lt;&gt;"")),AND($B413="Période",OR($D413="",$C413&lt;&gt;"")),AND($B413&lt;&gt;"Lot",$B413&lt;&gt;"Période")),"Cible incohérente",IF(IF($B413="Lot",COUNTIFS('Ventilation'!$A$2:$A$501,$A413,'Ventilation'!$C$2:$C$501,$C413),COUNTIFS('Ventilation'!$A$2:$A$501,$A413,'Ventilation'!$D$2:$D$501,$D413))&gt;1,"Cible en double","")))))</f>
        <v/>
      </c>
      <c r="J413" s="45">
        <f>IF(OR($A413="",$I413&lt;&gt;""),"",$F413*$H413)</f>
        <v/>
      </c>
    </row>
    <row r="414">
      <c r="A414" s="23" t="n"/>
      <c r="B414" s="29">
        <f>IF($A414="","",IFERROR(_xlfn.XLOOKUP($A414,'Frais généraux'!$A$2:$A$151,'Frais généraux'!$G$2:$G$151),""))</f>
        <v/>
      </c>
      <c r="C414" s="28" t="n"/>
      <c r="D414" s="48" t="n"/>
      <c r="E414" s="32" t="n"/>
      <c r="F414" s="42">
        <f>IF($A414="","",IFERROR(_xlfn.XLOOKUP($A414,'Frais généraux'!$A$2:$A$151,'Frais généraux'!$I$2:$I$151),""))</f>
        <v/>
      </c>
      <c r="G414" s="33">
        <f>IF($A414="","",SUMIFS('Ventilation'!$E$2:$E$501,'Ventilation'!$A$2:$A$501,$A414))</f>
        <v/>
      </c>
      <c r="H414" s="43">
        <f>IF($A414="","",IFERROR($E414/$G414,0))</f>
        <v/>
      </c>
      <c r="I414" s="29">
        <f>IF($A414="","",IF(COUNTIF('Frais généraux'!$A$2:$A$151,$A414)=0,"ID inconnu",IF(OR(NOT(ISNUMBER($E414)),$E414&lt;=0),"Coefficient invalide",IF(OR(AND($B414="Lot",OR($C414="",$D414&lt;&gt;"")),AND($B414="Période",OR($D414="",$C414&lt;&gt;"")),AND($B414&lt;&gt;"Lot",$B414&lt;&gt;"Période")),"Cible incohérente",IF(IF($B414="Lot",COUNTIFS('Ventilation'!$A$2:$A$501,$A414,'Ventilation'!$C$2:$C$501,$C414),COUNTIFS('Ventilation'!$A$2:$A$501,$A414,'Ventilation'!$D$2:$D$501,$D414))&gt;1,"Cible en double","")))))</f>
        <v/>
      </c>
      <c r="J414" s="42">
        <f>IF(OR($A414="",$I414&lt;&gt;""),"",$F414*$H414)</f>
        <v/>
      </c>
    </row>
    <row r="415">
      <c r="A415" s="23" t="n"/>
      <c r="B415" s="31">
        <f>IF($A415="","",IFERROR(_xlfn.XLOOKUP($A415,'Frais généraux'!$A$2:$A$151,'Frais généraux'!$G$2:$G$151),""))</f>
        <v/>
      </c>
      <c r="C415" s="28" t="n"/>
      <c r="D415" s="48" t="n"/>
      <c r="E415" s="32" t="n"/>
      <c r="F415" s="45">
        <f>IF($A415="","",IFERROR(_xlfn.XLOOKUP($A415,'Frais généraux'!$A$2:$A$151,'Frais généraux'!$I$2:$I$151),""))</f>
        <v/>
      </c>
      <c r="G415" s="34">
        <f>IF($A415="","",SUMIFS('Ventilation'!$E$2:$E$501,'Ventilation'!$A$2:$A$501,$A415))</f>
        <v/>
      </c>
      <c r="H415" s="46">
        <f>IF($A415="","",IFERROR($E415/$G415,0))</f>
        <v/>
      </c>
      <c r="I415" s="31">
        <f>IF($A415="","",IF(COUNTIF('Frais généraux'!$A$2:$A$151,$A415)=0,"ID inconnu",IF(OR(NOT(ISNUMBER($E415)),$E415&lt;=0),"Coefficient invalide",IF(OR(AND($B415="Lot",OR($C415="",$D415&lt;&gt;"")),AND($B415="Période",OR($D415="",$C415&lt;&gt;"")),AND($B415&lt;&gt;"Lot",$B415&lt;&gt;"Période")),"Cible incohérente",IF(IF($B415="Lot",COUNTIFS('Ventilation'!$A$2:$A$501,$A415,'Ventilation'!$C$2:$C$501,$C415),COUNTIFS('Ventilation'!$A$2:$A$501,$A415,'Ventilation'!$D$2:$D$501,$D415))&gt;1,"Cible en double","")))))</f>
        <v/>
      </c>
      <c r="J415" s="45">
        <f>IF(OR($A415="",$I415&lt;&gt;""),"",$F415*$H415)</f>
        <v/>
      </c>
    </row>
    <row r="416">
      <c r="A416" s="23" t="n"/>
      <c r="B416" s="29">
        <f>IF($A416="","",IFERROR(_xlfn.XLOOKUP($A416,'Frais généraux'!$A$2:$A$151,'Frais généraux'!$G$2:$G$151),""))</f>
        <v/>
      </c>
      <c r="C416" s="28" t="n"/>
      <c r="D416" s="48" t="n"/>
      <c r="E416" s="32" t="n"/>
      <c r="F416" s="42">
        <f>IF($A416="","",IFERROR(_xlfn.XLOOKUP($A416,'Frais généraux'!$A$2:$A$151,'Frais généraux'!$I$2:$I$151),""))</f>
        <v/>
      </c>
      <c r="G416" s="33">
        <f>IF($A416="","",SUMIFS('Ventilation'!$E$2:$E$501,'Ventilation'!$A$2:$A$501,$A416))</f>
        <v/>
      </c>
      <c r="H416" s="43">
        <f>IF($A416="","",IFERROR($E416/$G416,0))</f>
        <v/>
      </c>
      <c r="I416" s="29">
        <f>IF($A416="","",IF(COUNTIF('Frais généraux'!$A$2:$A$151,$A416)=0,"ID inconnu",IF(OR(NOT(ISNUMBER($E416)),$E416&lt;=0),"Coefficient invalide",IF(OR(AND($B416="Lot",OR($C416="",$D416&lt;&gt;"")),AND($B416="Période",OR($D416="",$C416&lt;&gt;"")),AND($B416&lt;&gt;"Lot",$B416&lt;&gt;"Période")),"Cible incohérente",IF(IF($B416="Lot",COUNTIFS('Ventilation'!$A$2:$A$501,$A416,'Ventilation'!$C$2:$C$501,$C416),COUNTIFS('Ventilation'!$A$2:$A$501,$A416,'Ventilation'!$D$2:$D$501,$D416))&gt;1,"Cible en double","")))))</f>
        <v/>
      </c>
      <c r="J416" s="42">
        <f>IF(OR($A416="",$I416&lt;&gt;""),"",$F416*$H416)</f>
        <v/>
      </c>
    </row>
    <row r="417">
      <c r="A417" s="23" t="n"/>
      <c r="B417" s="31">
        <f>IF($A417="","",IFERROR(_xlfn.XLOOKUP($A417,'Frais généraux'!$A$2:$A$151,'Frais généraux'!$G$2:$G$151),""))</f>
        <v/>
      </c>
      <c r="C417" s="28" t="n"/>
      <c r="D417" s="48" t="n"/>
      <c r="E417" s="32" t="n"/>
      <c r="F417" s="45">
        <f>IF($A417="","",IFERROR(_xlfn.XLOOKUP($A417,'Frais généraux'!$A$2:$A$151,'Frais généraux'!$I$2:$I$151),""))</f>
        <v/>
      </c>
      <c r="G417" s="34">
        <f>IF($A417="","",SUMIFS('Ventilation'!$E$2:$E$501,'Ventilation'!$A$2:$A$501,$A417))</f>
        <v/>
      </c>
      <c r="H417" s="46">
        <f>IF($A417="","",IFERROR($E417/$G417,0))</f>
        <v/>
      </c>
      <c r="I417" s="31">
        <f>IF($A417="","",IF(COUNTIF('Frais généraux'!$A$2:$A$151,$A417)=0,"ID inconnu",IF(OR(NOT(ISNUMBER($E417)),$E417&lt;=0),"Coefficient invalide",IF(OR(AND($B417="Lot",OR($C417="",$D417&lt;&gt;"")),AND($B417="Période",OR($D417="",$C417&lt;&gt;"")),AND($B417&lt;&gt;"Lot",$B417&lt;&gt;"Période")),"Cible incohérente",IF(IF($B417="Lot",COUNTIFS('Ventilation'!$A$2:$A$501,$A417,'Ventilation'!$C$2:$C$501,$C417),COUNTIFS('Ventilation'!$A$2:$A$501,$A417,'Ventilation'!$D$2:$D$501,$D417))&gt;1,"Cible en double","")))))</f>
        <v/>
      </c>
      <c r="J417" s="45">
        <f>IF(OR($A417="",$I417&lt;&gt;""),"",$F417*$H417)</f>
        <v/>
      </c>
    </row>
    <row r="418">
      <c r="A418" s="23" t="n"/>
      <c r="B418" s="29">
        <f>IF($A418="","",IFERROR(_xlfn.XLOOKUP($A418,'Frais généraux'!$A$2:$A$151,'Frais généraux'!$G$2:$G$151),""))</f>
        <v/>
      </c>
      <c r="C418" s="28" t="n"/>
      <c r="D418" s="48" t="n"/>
      <c r="E418" s="32" t="n"/>
      <c r="F418" s="42">
        <f>IF($A418="","",IFERROR(_xlfn.XLOOKUP($A418,'Frais généraux'!$A$2:$A$151,'Frais généraux'!$I$2:$I$151),""))</f>
        <v/>
      </c>
      <c r="G418" s="33">
        <f>IF($A418="","",SUMIFS('Ventilation'!$E$2:$E$501,'Ventilation'!$A$2:$A$501,$A418))</f>
        <v/>
      </c>
      <c r="H418" s="43">
        <f>IF($A418="","",IFERROR($E418/$G418,0))</f>
        <v/>
      </c>
      <c r="I418" s="29">
        <f>IF($A418="","",IF(COUNTIF('Frais généraux'!$A$2:$A$151,$A418)=0,"ID inconnu",IF(OR(NOT(ISNUMBER($E418)),$E418&lt;=0),"Coefficient invalide",IF(OR(AND($B418="Lot",OR($C418="",$D418&lt;&gt;"")),AND($B418="Période",OR($D418="",$C418&lt;&gt;"")),AND($B418&lt;&gt;"Lot",$B418&lt;&gt;"Période")),"Cible incohérente",IF(IF($B418="Lot",COUNTIFS('Ventilation'!$A$2:$A$501,$A418,'Ventilation'!$C$2:$C$501,$C418),COUNTIFS('Ventilation'!$A$2:$A$501,$A418,'Ventilation'!$D$2:$D$501,$D418))&gt;1,"Cible en double","")))))</f>
        <v/>
      </c>
      <c r="J418" s="42">
        <f>IF(OR($A418="",$I418&lt;&gt;""),"",$F418*$H418)</f>
        <v/>
      </c>
    </row>
    <row r="419">
      <c r="A419" s="23" t="n"/>
      <c r="B419" s="31">
        <f>IF($A419="","",IFERROR(_xlfn.XLOOKUP($A419,'Frais généraux'!$A$2:$A$151,'Frais généraux'!$G$2:$G$151),""))</f>
        <v/>
      </c>
      <c r="C419" s="28" t="n"/>
      <c r="D419" s="48" t="n"/>
      <c r="E419" s="32" t="n"/>
      <c r="F419" s="45">
        <f>IF($A419="","",IFERROR(_xlfn.XLOOKUP($A419,'Frais généraux'!$A$2:$A$151,'Frais généraux'!$I$2:$I$151),""))</f>
        <v/>
      </c>
      <c r="G419" s="34">
        <f>IF($A419="","",SUMIFS('Ventilation'!$E$2:$E$501,'Ventilation'!$A$2:$A$501,$A419))</f>
        <v/>
      </c>
      <c r="H419" s="46">
        <f>IF($A419="","",IFERROR($E419/$G419,0))</f>
        <v/>
      </c>
      <c r="I419" s="31">
        <f>IF($A419="","",IF(COUNTIF('Frais généraux'!$A$2:$A$151,$A419)=0,"ID inconnu",IF(OR(NOT(ISNUMBER($E419)),$E419&lt;=0),"Coefficient invalide",IF(OR(AND($B419="Lot",OR($C419="",$D419&lt;&gt;"")),AND($B419="Période",OR($D419="",$C419&lt;&gt;"")),AND($B419&lt;&gt;"Lot",$B419&lt;&gt;"Période")),"Cible incohérente",IF(IF($B419="Lot",COUNTIFS('Ventilation'!$A$2:$A$501,$A419,'Ventilation'!$C$2:$C$501,$C419),COUNTIFS('Ventilation'!$A$2:$A$501,$A419,'Ventilation'!$D$2:$D$501,$D419))&gt;1,"Cible en double","")))))</f>
        <v/>
      </c>
      <c r="J419" s="45">
        <f>IF(OR($A419="",$I419&lt;&gt;""),"",$F419*$H419)</f>
        <v/>
      </c>
    </row>
    <row r="420">
      <c r="A420" s="23" t="n"/>
      <c r="B420" s="29">
        <f>IF($A420="","",IFERROR(_xlfn.XLOOKUP($A420,'Frais généraux'!$A$2:$A$151,'Frais généraux'!$G$2:$G$151),""))</f>
        <v/>
      </c>
      <c r="C420" s="28" t="n"/>
      <c r="D420" s="48" t="n"/>
      <c r="E420" s="32" t="n"/>
      <c r="F420" s="42">
        <f>IF($A420="","",IFERROR(_xlfn.XLOOKUP($A420,'Frais généraux'!$A$2:$A$151,'Frais généraux'!$I$2:$I$151),""))</f>
        <v/>
      </c>
      <c r="G420" s="33">
        <f>IF($A420="","",SUMIFS('Ventilation'!$E$2:$E$501,'Ventilation'!$A$2:$A$501,$A420))</f>
        <v/>
      </c>
      <c r="H420" s="43">
        <f>IF($A420="","",IFERROR($E420/$G420,0))</f>
        <v/>
      </c>
      <c r="I420" s="29">
        <f>IF($A420="","",IF(COUNTIF('Frais généraux'!$A$2:$A$151,$A420)=0,"ID inconnu",IF(OR(NOT(ISNUMBER($E420)),$E420&lt;=0),"Coefficient invalide",IF(OR(AND($B420="Lot",OR($C420="",$D420&lt;&gt;"")),AND($B420="Période",OR($D420="",$C420&lt;&gt;"")),AND($B420&lt;&gt;"Lot",$B420&lt;&gt;"Période")),"Cible incohérente",IF(IF($B420="Lot",COUNTIFS('Ventilation'!$A$2:$A$501,$A420,'Ventilation'!$C$2:$C$501,$C420),COUNTIFS('Ventilation'!$A$2:$A$501,$A420,'Ventilation'!$D$2:$D$501,$D420))&gt;1,"Cible en double","")))))</f>
        <v/>
      </c>
      <c r="J420" s="42">
        <f>IF(OR($A420="",$I420&lt;&gt;""),"",$F420*$H420)</f>
        <v/>
      </c>
    </row>
    <row r="421">
      <c r="A421" s="23" t="n"/>
      <c r="B421" s="31">
        <f>IF($A421="","",IFERROR(_xlfn.XLOOKUP($A421,'Frais généraux'!$A$2:$A$151,'Frais généraux'!$G$2:$G$151),""))</f>
        <v/>
      </c>
      <c r="C421" s="28" t="n"/>
      <c r="D421" s="48" t="n"/>
      <c r="E421" s="32" t="n"/>
      <c r="F421" s="45">
        <f>IF($A421="","",IFERROR(_xlfn.XLOOKUP($A421,'Frais généraux'!$A$2:$A$151,'Frais généraux'!$I$2:$I$151),""))</f>
        <v/>
      </c>
      <c r="G421" s="34">
        <f>IF($A421="","",SUMIFS('Ventilation'!$E$2:$E$501,'Ventilation'!$A$2:$A$501,$A421))</f>
        <v/>
      </c>
      <c r="H421" s="46">
        <f>IF($A421="","",IFERROR($E421/$G421,0))</f>
        <v/>
      </c>
      <c r="I421" s="31">
        <f>IF($A421="","",IF(COUNTIF('Frais généraux'!$A$2:$A$151,$A421)=0,"ID inconnu",IF(OR(NOT(ISNUMBER($E421)),$E421&lt;=0),"Coefficient invalide",IF(OR(AND($B421="Lot",OR($C421="",$D421&lt;&gt;"")),AND($B421="Période",OR($D421="",$C421&lt;&gt;"")),AND($B421&lt;&gt;"Lot",$B421&lt;&gt;"Période")),"Cible incohérente",IF(IF($B421="Lot",COUNTIFS('Ventilation'!$A$2:$A$501,$A421,'Ventilation'!$C$2:$C$501,$C421),COUNTIFS('Ventilation'!$A$2:$A$501,$A421,'Ventilation'!$D$2:$D$501,$D421))&gt;1,"Cible en double","")))))</f>
        <v/>
      </c>
      <c r="J421" s="45">
        <f>IF(OR($A421="",$I421&lt;&gt;""),"",$F421*$H421)</f>
        <v/>
      </c>
    </row>
    <row r="422">
      <c r="A422" s="23" t="n"/>
      <c r="B422" s="29">
        <f>IF($A422="","",IFERROR(_xlfn.XLOOKUP($A422,'Frais généraux'!$A$2:$A$151,'Frais généraux'!$G$2:$G$151),""))</f>
        <v/>
      </c>
      <c r="C422" s="28" t="n"/>
      <c r="D422" s="48" t="n"/>
      <c r="E422" s="32" t="n"/>
      <c r="F422" s="42">
        <f>IF($A422="","",IFERROR(_xlfn.XLOOKUP($A422,'Frais généraux'!$A$2:$A$151,'Frais généraux'!$I$2:$I$151),""))</f>
        <v/>
      </c>
      <c r="G422" s="33">
        <f>IF($A422="","",SUMIFS('Ventilation'!$E$2:$E$501,'Ventilation'!$A$2:$A$501,$A422))</f>
        <v/>
      </c>
      <c r="H422" s="43">
        <f>IF($A422="","",IFERROR($E422/$G422,0))</f>
        <v/>
      </c>
      <c r="I422" s="29">
        <f>IF($A422="","",IF(COUNTIF('Frais généraux'!$A$2:$A$151,$A422)=0,"ID inconnu",IF(OR(NOT(ISNUMBER($E422)),$E422&lt;=0),"Coefficient invalide",IF(OR(AND($B422="Lot",OR($C422="",$D422&lt;&gt;"")),AND($B422="Période",OR($D422="",$C422&lt;&gt;"")),AND($B422&lt;&gt;"Lot",$B422&lt;&gt;"Période")),"Cible incohérente",IF(IF($B422="Lot",COUNTIFS('Ventilation'!$A$2:$A$501,$A422,'Ventilation'!$C$2:$C$501,$C422),COUNTIFS('Ventilation'!$A$2:$A$501,$A422,'Ventilation'!$D$2:$D$501,$D422))&gt;1,"Cible en double","")))))</f>
        <v/>
      </c>
      <c r="J422" s="42">
        <f>IF(OR($A422="",$I422&lt;&gt;""),"",$F422*$H422)</f>
        <v/>
      </c>
    </row>
    <row r="423">
      <c r="A423" s="23" t="n"/>
      <c r="B423" s="31">
        <f>IF($A423="","",IFERROR(_xlfn.XLOOKUP($A423,'Frais généraux'!$A$2:$A$151,'Frais généraux'!$G$2:$G$151),""))</f>
        <v/>
      </c>
      <c r="C423" s="28" t="n"/>
      <c r="D423" s="48" t="n"/>
      <c r="E423" s="32" t="n"/>
      <c r="F423" s="45">
        <f>IF($A423="","",IFERROR(_xlfn.XLOOKUP($A423,'Frais généraux'!$A$2:$A$151,'Frais généraux'!$I$2:$I$151),""))</f>
        <v/>
      </c>
      <c r="G423" s="34">
        <f>IF($A423="","",SUMIFS('Ventilation'!$E$2:$E$501,'Ventilation'!$A$2:$A$501,$A423))</f>
        <v/>
      </c>
      <c r="H423" s="46">
        <f>IF($A423="","",IFERROR($E423/$G423,0))</f>
        <v/>
      </c>
      <c r="I423" s="31">
        <f>IF($A423="","",IF(COUNTIF('Frais généraux'!$A$2:$A$151,$A423)=0,"ID inconnu",IF(OR(NOT(ISNUMBER($E423)),$E423&lt;=0),"Coefficient invalide",IF(OR(AND($B423="Lot",OR($C423="",$D423&lt;&gt;"")),AND($B423="Période",OR($D423="",$C423&lt;&gt;"")),AND($B423&lt;&gt;"Lot",$B423&lt;&gt;"Période")),"Cible incohérente",IF(IF($B423="Lot",COUNTIFS('Ventilation'!$A$2:$A$501,$A423,'Ventilation'!$C$2:$C$501,$C423),COUNTIFS('Ventilation'!$A$2:$A$501,$A423,'Ventilation'!$D$2:$D$501,$D423))&gt;1,"Cible en double","")))))</f>
        <v/>
      </c>
      <c r="J423" s="45">
        <f>IF(OR($A423="",$I423&lt;&gt;""),"",$F423*$H423)</f>
        <v/>
      </c>
    </row>
    <row r="424">
      <c r="A424" s="23" t="n"/>
      <c r="B424" s="29">
        <f>IF($A424="","",IFERROR(_xlfn.XLOOKUP($A424,'Frais généraux'!$A$2:$A$151,'Frais généraux'!$G$2:$G$151),""))</f>
        <v/>
      </c>
      <c r="C424" s="28" t="n"/>
      <c r="D424" s="48" t="n"/>
      <c r="E424" s="32" t="n"/>
      <c r="F424" s="42">
        <f>IF($A424="","",IFERROR(_xlfn.XLOOKUP($A424,'Frais généraux'!$A$2:$A$151,'Frais généraux'!$I$2:$I$151),""))</f>
        <v/>
      </c>
      <c r="G424" s="33">
        <f>IF($A424="","",SUMIFS('Ventilation'!$E$2:$E$501,'Ventilation'!$A$2:$A$501,$A424))</f>
        <v/>
      </c>
      <c r="H424" s="43">
        <f>IF($A424="","",IFERROR($E424/$G424,0))</f>
        <v/>
      </c>
      <c r="I424" s="29">
        <f>IF($A424="","",IF(COUNTIF('Frais généraux'!$A$2:$A$151,$A424)=0,"ID inconnu",IF(OR(NOT(ISNUMBER($E424)),$E424&lt;=0),"Coefficient invalide",IF(OR(AND($B424="Lot",OR($C424="",$D424&lt;&gt;"")),AND($B424="Période",OR($D424="",$C424&lt;&gt;"")),AND($B424&lt;&gt;"Lot",$B424&lt;&gt;"Période")),"Cible incohérente",IF(IF($B424="Lot",COUNTIFS('Ventilation'!$A$2:$A$501,$A424,'Ventilation'!$C$2:$C$501,$C424),COUNTIFS('Ventilation'!$A$2:$A$501,$A424,'Ventilation'!$D$2:$D$501,$D424))&gt;1,"Cible en double","")))))</f>
        <v/>
      </c>
      <c r="J424" s="42">
        <f>IF(OR($A424="",$I424&lt;&gt;""),"",$F424*$H424)</f>
        <v/>
      </c>
    </row>
    <row r="425">
      <c r="A425" s="23" t="n"/>
      <c r="B425" s="31">
        <f>IF($A425="","",IFERROR(_xlfn.XLOOKUP($A425,'Frais généraux'!$A$2:$A$151,'Frais généraux'!$G$2:$G$151),""))</f>
        <v/>
      </c>
      <c r="C425" s="28" t="n"/>
      <c r="D425" s="48" t="n"/>
      <c r="E425" s="32" t="n"/>
      <c r="F425" s="45">
        <f>IF($A425="","",IFERROR(_xlfn.XLOOKUP($A425,'Frais généraux'!$A$2:$A$151,'Frais généraux'!$I$2:$I$151),""))</f>
        <v/>
      </c>
      <c r="G425" s="34">
        <f>IF($A425="","",SUMIFS('Ventilation'!$E$2:$E$501,'Ventilation'!$A$2:$A$501,$A425))</f>
        <v/>
      </c>
      <c r="H425" s="46">
        <f>IF($A425="","",IFERROR($E425/$G425,0))</f>
        <v/>
      </c>
      <c r="I425" s="31">
        <f>IF($A425="","",IF(COUNTIF('Frais généraux'!$A$2:$A$151,$A425)=0,"ID inconnu",IF(OR(NOT(ISNUMBER($E425)),$E425&lt;=0),"Coefficient invalide",IF(OR(AND($B425="Lot",OR($C425="",$D425&lt;&gt;"")),AND($B425="Période",OR($D425="",$C425&lt;&gt;"")),AND($B425&lt;&gt;"Lot",$B425&lt;&gt;"Période")),"Cible incohérente",IF(IF($B425="Lot",COUNTIFS('Ventilation'!$A$2:$A$501,$A425,'Ventilation'!$C$2:$C$501,$C425),COUNTIFS('Ventilation'!$A$2:$A$501,$A425,'Ventilation'!$D$2:$D$501,$D425))&gt;1,"Cible en double","")))))</f>
        <v/>
      </c>
      <c r="J425" s="45">
        <f>IF(OR($A425="",$I425&lt;&gt;""),"",$F425*$H425)</f>
        <v/>
      </c>
    </row>
    <row r="426">
      <c r="A426" s="23" t="n"/>
      <c r="B426" s="29">
        <f>IF($A426="","",IFERROR(_xlfn.XLOOKUP($A426,'Frais généraux'!$A$2:$A$151,'Frais généraux'!$G$2:$G$151),""))</f>
        <v/>
      </c>
      <c r="C426" s="28" t="n"/>
      <c r="D426" s="48" t="n"/>
      <c r="E426" s="32" t="n"/>
      <c r="F426" s="42">
        <f>IF($A426="","",IFERROR(_xlfn.XLOOKUP($A426,'Frais généraux'!$A$2:$A$151,'Frais généraux'!$I$2:$I$151),""))</f>
        <v/>
      </c>
      <c r="G426" s="33">
        <f>IF($A426="","",SUMIFS('Ventilation'!$E$2:$E$501,'Ventilation'!$A$2:$A$501,$A426))</f>
        <v/>
      </c>
      <c r="H426" s="43">
        <f>IF($A426="","",IFERROR($E426/$G426,0))</f>
        <v/>
      </c>
      <c r="I426" s="29">
        <f>IF($A426="","",IF(COUNTIF('Frais généraux'!$A$2:$A$151,$A426)=0,"ID inconnu",IF(OR(NOT(ISNUMBER($E426)),$E426&lt;=0),"Coefficient invalide",IF(OR(AND($B426="Lot",OR($C426="",$D426&lt;&gt;"")),AND($B426="Période",OR($D426="",$C426&lt;&gt;"")),AND($B426&lt;&gt;"Lot",$B426&lt;&gt;"Période")),"Cible incohérente",IF(IF($B426="Lot",COUNTIFS('Ventilation'!$A$2:$A$501,$A426,'Ventilation'!$C$2:$C$501,$C426),COUNTIFS('Ventilation'!$A$2:$A$501,$A426,'Ventilation'!$D$2:$D$501,$D426))&gt;1,"Cible en double","")))))</f>
        <v/>
      </c>
      <c r="J426" s="42">
        <f>IF(OR($A426="",$I426&lt;&gt;""),"",$F426*$H426)</f>
        <v/>
      </c>
    </row>
    <row r="427">
      <c r="A427" s="23" t="n"/>
      <c r="B427" s="31">
        <f>IF($A427="","",IFERROR(_xlfn.XLOOKUP($A427,'Frais généraux'!$A$2:$A$151,'Frais généraux'!$G$2:$G$151),""))</f>
        <v/>
      </c>
      <c r="C427" s="28" t="n"/>
      <c r="D427" s="48" t="n"/>
      <c r="E427" s="32" t="n"/>
      <c r="F427" s="45">
        <f>IF($A427="","",IFERROR(_xlfn.XLOOKUP($A427,'Frais généraux'!$A$2:$A$151,'Frais généraux'!$I$2:$I$151),""))</f>
        <v/>
      </c>
      <c r="G427" s="34">
        <f>IF($A427="","",SUMIFS('Ventilation'!$E$2:$E$501,'Ventilation'!$A$2:$A$501,$A427))</f>
        <v/>
      </c>
      <c r="H427" s="46">
        <f>IF($A427="","",IFERROR($E427/$G427,0))</f>
        <v/>
      </c>
      <c r="I427" s="31">
        <f>IF($A427="","",IF(COUNTIF('Frais généraux'!$A$2:$A$151,$A427)=0,"ID inconnu",IF(OR(NOT(ISNUMBER($E427)),$E427&lt;=0),"Coefficient invalide",IF(OR(AND($B427="Lot",OR($C427="",$D427&lt;&gt;"")),AND($B427="Période",OR($D427="",$C427&lt;&gt;"")),AND($B427&lt;&gt;"Lot",$B427&lt;&gt;"Période")),"Cible incohérente",IF(IF($B427="Lot",COUNTIFS('Ventilation'!$A$2:$A$501,$A427,'Ventilation'!$C$2:$C$501,$C427),COUNTIFS('Ventilation'!$A$2:$A$501,$A427,'Ventilation'!$D$2:$D$501,$D427))&gt;1,"Cible en double","")))))</f>
        <v/>
      </c>
      <c r="J427" s="45">
        <f>IF(OR($A427="",$I427&lt;&gt;""),"",$F427*$H427)</f>
        <v/>
      </c>
    </row>
    <row r="428">
      <c r="A428" s="23" t="n"/>
      <c r="B428" s="29">
        <f>IF($A428="","",IFERROR(_xlfn.XLOOKUP($A428,'Frais généraux'!$A$2:$A$151,'Frais généraux'!$G$2:$G$151),""))</f>
        <v/>
      </c>
      <c r="C428" s="28" t="n"/>
      <c r="D428" s="48" t="n"/>
      <c r="E428" s="32" t="n"/>
      <c r="F428" s="42">
        <f>IF($A428="","",IFERROR(_xlfn.XLOOKUP($A428,'Frais généraux'!$A$2:$A$151,'Frais généraux'!$I$2:$I$151),""))</f>
        <v/>
      </c>
      <c r="G428" s="33">
        <f>IF($A428="","",SUMIFS('Ventilation'!$E$2:$E$501,'Ventilation'!$A$2:$A$501,$A428))</f>
        <v/>
      </c>
      <c r="H428" s="43">
        <f>IF($A428="","",IFERROR($E428/$G428,0))</f>
        <v/>
      </c>
      <c r="I428" s="29">
        <f>IF($A428="","",IF(COUNTIF('Frais généraux'!$A$2:$A$151,$A428)=0,"ID inconnu",IF(OR(NOT(ISNUMBER($E428)),$E428&lt;=0),"Coefficient invalide",IF(OR(AND($B428="Lot",OR($C428="",$D428&lt;&gt;"")),AND($B428="Période",OR($D428="",$C428&lt;&gt;"")),AND($B428&lt;&gt;"Lot",$B428&lt;&gt;"Période")),"Cible incohérente",IF(IF($B428="Lot",COUNTIFS('Ventilation'!$A$2:$A$501,$A428,'Ventilation'!$C$2:$C$501,$C428),COUNTIFS('Ventilation'!$A$2:$A$501,$A428,'Ventilation'!$D$2:$D$501,$D428))&gt;1,"Cible en double","")))))</f>
        <v/>
      </c>
      <c r="J428" s="42">
        <f>IF(OR($A428="",$I428&lt;&gt;""),"",$F428*$H428)</f>
        <v/>
      </c>
    </row>
    <row r="429">
      <c r="A429" s="23" t="n"/>
      <c r="B429" s="31">
        <f>IF($A429="","",IFERROR(_xlfn.XLOOKUP($A429,'Frais généraux'!$A$2:$A$151,'Frais généraux'!$G$2:$G$151),""))</f>
        <v/>
      </c>
      <c r="C429" s="28" t="n"/>
      <c r="D429" s="48" t="n"/>
      <c r="E429" s="32" t="n"/>
      <c r="F429" s="45">
        <f>IF($A429="","",IFERROR(_xlfn.XLOOKUP($A429,'Frais généraux'!$A$2:$A$151,'Frais généraux'!$I$2:$I$151),""))</f>
        <v/>
      </c>
      <c r="G429" s="34">
        <f>IF($A429="","",SUMIFS('Ventilation'!$E$2:$E$501,'Ventilation'!$A$2:$A$501,$A429))</f>
        <v/>
      </c>
      <c r="H429" s="46">
        <f>IF($A429="","",IFERROR($E429/$G429,0))</f>
        <v/>
      </c>
      <c r="I429" s="31">
        <f>IF($A429="","",IF(COUNTIF('Frais généraux'!$A$2:$A$151,$A429)=0,"ID inconnu",IF(OR(NOT(ISNUMBER($E429)),$E429&lt;=0),"Coefficient invalide",IF(OR(AND($B429="Lot",OR($C429="",$D429&lt;&gt;"")),AND($B429="Période",OR($D429="",$C429&lt;&gt;"")),AND($B429&lt;&gt;"Lot",$B429&lt;&gt;"Période")),"Cible incohérente",IF(IF($B429="Lot",COUNTIFS('Ventilation'!$A$2:$A$501,$A429,'Ventilation'!$C$2:$C$501,$C429),COUNTIFS('Ventilation'!$A$2:$A$501,$A429,'Ventilation'!$D$2:$D$501,$D429))&gt;1,"Cible en double","")))))</f>
        <v/>
      </c>
      <c r="J429" s="45">
        <f>IF(OR($A429="",$I429&lt;&gt;""),"",$F429*$H429)</f>
        <v/>
      </c>
    </row>
    <row r="430">
      <c r="A430" s="23" t="n"/>
      <c r="B430" s="29">
        <f>IF($A430="","",IFERROR(_xlfn.XLOOKUP($A430,'Frais généraux'!$A$2:$A$151,'Frais généraux'!$G$2:$G$151),""))</f>
        <v/>
      </c>
      <c r="C430" s="28" t="n"/>
      <c r="D430" s="48" t="n"/>
      <c r="E430" s="32" t="n"/>
      <c r="F430" s="42">
        <f>IF($A430="","",IFERROR(_xlfn.XLOOKUP($A430,'Frais généraux'!$A$2:$A$151,'Frais généraux'!$I$2:$I$151),""))</f>
        <v/>
      </c>
      <c r="G430" s="33">
        <f>IF($A430="","",SUMIFS('Ventilation'!$E$2:$E$501,'Ventilation'!$A$2:$A$501,$A430))</f>
        <v/>
      </c>
      <c r="H430" s="43">
        <f>IF($A430="","",IFERROR($E430/$G430,0))</f>
        <v/>
      </c>
      <c r="I430" s="29">
        <f>IF($A430="","",IF(COUNTIF('Frais généraux'!$A$2:$A$151,$A430)=0,"ID inconnu",IF(OR(NOT(ISNUMBER($E430)),$E430&lt;=0),"Coefficient invalide",IF(OR(AND($B430="Lot",OR($C430="",$D430&lt;&gt;"")),AND($B430="Période",OR($D430="",$C430&lt;&gt;"")),AND($B430&lt;&gt;"Lot",$B430&lt;&gt;"Période")),"Cible incohérente",IF(IF($B430="Lot",COUNTIFS('Ventilation'!$A$2:$A$501,$A430,'Ventilation'!$C$2:$C$501,$C430),COUNTIFS('Ventilation'!$A$2:$A$501,$A430,'Ventilation'!$D$2:$D$501,$D430))&gt;1,"Cible en double","")))))</f>
        <v/>
      </c>
      <c r="J430" s="42">
        <f>IF(OR($A430="",$I430&lt;&gt;""),"",$F430*$H430)</f>
        <v/>
      </c>
    </row>
    <row r="431">
      <c r="A431" s="23" t="n"/>
      <c r="B431" s="31">
        <f>IF($A431="","",IFERROR(_xlfn.XLOOKUP($A431,'Frais généraux'!$A$2:$A$151,'Frais généraux'!$G$2:$G$151),""))</f>
        <v/>
      </c>
      <c r="C431" s="28" t="n"/>
      <c r="D431" s="48" t="n"/>
      <c r="E431" s="32" t="n"/>
      <c r="F431" s="45">
        <f>IF($A431="","",IFERROR(_xlfn.XLOOKUP($A431,'Frais généraux'!$A$2:$A$151,'Frais généraux'!$I$2:$I$151),""))</f>
        <v/>
      </c>
      <c r="G431" s="34">
        <f>IF($A431="","",SUMIFS('Ventilation'!$E$2:$E$501,'Ventilation'!$A$2:$A$501,$A431))</f>
        <v/>
      </c>
      <c r="H431" s="46">
        <f>IF($A431="","",IFERROR($E431/$G431,0))</f>
        <v/>
      </c>
      <c r="I431" s="31">
        <f>IF($A431="","",IF(COUNTIF('Frais généraux'!$A$2:$A$151,$A431)=0,"ID inconnu",IF(OR(NOT(ISNUMBER($E431)),$E431&lt;=0),"Coefficient invalide",IF(OR(AND($B431="Lot",OR($C431="",$D431&lt;&gt;"")),AND($B431="Période",OR($D431="",$C431&lt;&gt;"")),AND($B431&lt;&gt;"Lot",$B431&lt;&gt;"Période")),"Cible incohérente",IF(IF($B431="Lot",COUNTIFS('Ventilation'!$A$2:$A$501,$A431,'Ventilation'!$C$2:$C$501,$C431),COUNTIFS('Ventilation'!$A$2:$A$501,$A431,'Ventilation'!$D$2:$D$501,$D431))&gt;1,"Cible en double","")))))</f>
        <v/>
      </c>
      <c r="J431" s="45">
        <f>IF(OR($A431="",$I431&lt;&gt;""),"",$F431*$H431)</f>
        <v/>
      </c>
    </row>
    <row r="432">
      <c r="A432" s="23" t="n"/>
      <c r="B432" s="29">
        <f>IF($A432="","",IFERROR(_xlfn.XLOOKUP($A432,'Frais généraux'!$A$2:$A$151,'Frais généraux'!$G$2:$G$151),""))</f>
        <v/>
      </c>
      <c r="C432" s="28" t="n"/>
      <c r="D432" s="48" t="n"/>
      <c r="E432" s="32" t="n"/>
      <c r="F432" s="42">
        <f>IF($A432="","",IFERROR(_xlfn.XLOOKUP($A432,'Frais généraux'!$A$2:$A$151,'Frais généraux'!$I$2:$I$151),""))</f>
        <v/>
      </c>
      <c r="G432" s="33">
        <f>IF($A432="","",SUMIFS('Ventilation'!$E$2:$E$501,'Ventilation'!$A$2:$A$501,$A432))</f>
        <v/>
      </c>
      <c r="H432" s="43">
        <f>IF($A432="","",IFERROR($E432/$G432,0))</f>
        <v/>
      </c>
      <c r="I432" s="29">
        <f>IF($A432="","",IF(COUNTIF('Frais généraux'!$A$2:$A$151,$A432)=0,"ID inconnu",IF(OR(NOT(ISNUMBER($E432)),$E432&lt;=0),"Coefficient invalide",IF(OR(AND($B432="Lot",OR($C432="",$D432&lt;&gt;"")),AND($B432="Période",OR($D432="",$C432&lt;&gt;"")),AND($B432&lt;&gt;"Lot",$B432&lt;&gt;"Période")),"Cible incohérente",IF(IF($B432="Lot",COUNTIFS('Ventilation'!$A$2:$A$501,$A432,'Ventilation'!$C$2:$C$501,$C432),COUNTIFS('Ventilation'!$A$2:$A$501,$A432,'Ventilation'!$D$2:$D$501,$D432))&gt;1,"Cible en double","")))))</f>
        <v/>
      </c>
      <c r="J432" s="42">
        <f>IF(OR($A432="",$I432&lt;&gt;""),"",$F432*$H432)</f>
        <v/>
      </c>
    </row>
    <row r="433">
      <c r="A433" s="23" t="n"/>
      <c r="B433" s="31">
        <f>IF($A433="","",IFERROR(_xlfn.XLOOKUP($A433,'Frais généraux'!$A$2:$A$151,'Frais généraux'!$G$2:$G$151),""))</f>
        <v/>
      </c>
      <c r="C433" s="28" t="n"/>
      <c r="D433" s="48" t="n"/>
      <c r="E433" s="32" t="n"/>
      <c r="F433" s="45">
        <f>IF($A433="","",IFERROR(_xlfn.XLOOKUP($A433,'Frais généraux'!$A$2:$A$151,'Frais généraux'!$I$2:$I$151),""))</f>
        <v/>
      </c>
      <c r="G433" s="34">
        <f>IF($A433="","",SUMIFS('Ventilation'!$E$2:$E$501,'Ventilation'!$A$2:$A$501,$A433))</f>
        <v/>
      </c>
      <c r="H433" s="46">
        <f>IF($A433="","",IFERROR($E433/$G433,0))</f>
        <v/>
      </c>
      <c r="I433" s="31">
        <f>IF($A433="","",IF(COUNTIF('Frais généraux'!$A$2:$A$151,$A433)=0,"ID inconnu",IF(OR(NOT(ISNUMBER($E433)),$E433&lt;=0),"Coefficient invalide",IF(OR(AND($B433="Lot",OR($C433="",$D433&lt;&gt;"")),AND($B433="Période",OR($D433="",$C433&lt;&gt;"")),AND($B433&lt;&gt;"Lot",$B433&lt;&gt;"Période")),"Cible incohérente",IF(IF($B433="Lot",COUNTIFS('Ventilation'!$A$2:$A$501,$A433,'Ventilation'!$C$2:$C$501,$C433),COUNTIFS('Ventilation'!$A$2:$A$501,$A433,'Ventilation'!$D$2:$D$501,$D433))&gt;1,"Cible en double","")))))</f>
        <v/>
      </c>
      <c r="J433" s="45">
        <f>IF(OR($A433="",$I433&lt;&gt;""),"",$F433*$H433)</f>
        <v/>
      </c>
    </row>
    <row r="434">
      <c r="A434" s="23" t="n"/>
      <c r="B434" s="29">
        <f>IF($A434="","",IFERROR(_xlfn.XLOOKUP($A434,'Frais généraux'!$A$2:$A$151,'Frais généraux'!$G$2:$G$151),""))</f>
        <v/>
      </c>
      <c r="C434" s="28" t="n"/>
      <c r="D434" s="48" t="n"/>
      <c r="E434" s="32" t="n"/>
      <c r="F434" s="42">
        <f>IF($A434="","",IFERROR(_xlfn.XLOOKUP($A434,'Frais généraux'!$A$2:$A$151,'Frais généraux'!$I$2:$I$151),""))</f>
        <v/>
      </c>
      <c r="G434" s="33">
        <f>IF($A434="","",SUMIFS('Ventilation'!$E$2:$E$501,'Ventilation'!$A$2:$A$501,$A434))</f>
        <v/>
      </c>
      <c r="H434" s="43">
        <f>IF($A434="","",IFERROR($E434/$G434,0))</f>
        <v/>
      </c>
      <c r="I434" s="29">
        <f>IF($A434="","",IF(COUNTIF('Frais généraux'!$A$2:$A$151,$A434)=0,"ID inconnu",IF(OR(NOT(ISNUMBER($E434)),$E434&lt;=0),"Coefficient invalide",IF(OR(AND($B434="Lot",OR($C434="",$D434&lt;&gt;"")),AND($B434="Période",OR($D434="",$C434&lt;&gt;"")),AND($B434&lt;&gt;"Lot",$B434&lt;&gt;"Période")),"Cible incohérente",IF(IF($B434="Lot",COUNTIFS('Ventilation'!$A$2:$A$501,$A434,'Ventilation'!$C$2:$C$501,$C434),COUNTIFS('Ventilation'!$A$2:$A$501,$A434,'Ventilation'!$D$2:$D$501,$D434))&gt;1,"Cible en double","")))))</f>
        <v/>
      </c>
      <c r="J434" s="42">
        <f>IF(OR($A434="",$I434&lt;&gt;""),"",$F434*$H434)</f>
        <v/>
      </c>
    </row>
    <row r="435">
      <c r="A435" s="23" t="n"/>
      <c r="B435" s="31">
        <f>IF($A435="","",IFERROR(_xlfn.XLOOKUP($A435,'Frais généraux'!$A$2:$A$151,'Frais généraux'!$G$2:$G$151),""))</f>
        <v/>
      </c>
      <c r="C435" s="28" t="n"/>
      <c r="D435" s="48" t="n"/>
      <c r="E435" s="32" t="n"/>
      <c r="F435" s="45">
        <f>IF($A435="","",IFERROR(_xlfn.XLOOKUP($A435,'Frais généraux'!$A$2:$A$151,'Frais généraux'!$I$2:$I$151),""))</f>
        <v/>
      </c>
      <c r="G435" s="34">
        <f>IF($A435="","",SUMIFS('Ventilation'!$E$2:$E$501,'Ventilation'!$A$2:$A$501,$A435))</f>
        <v/>
      </c>
      <c r="H435" s="46">
        <f>IF($A435="","",IFERROR($E435/$G435,0))</f>
        <v/>
      </c>
      <c r="I435" s="31">
        <f>IF($A435="","",IF(COUNTIF('Frais généraux'!$A$2:$A$151,$A435)=0,"ID inconnu",IF(OR(NOT(ISNUMBER($E435)),$E435&lt;=0),"Coefficient invalide",IF(OR(AND($B435="Lot",OR($C435="",$D435&lt;&gt;"")),AND($B435="Période",OR($D435="",$C435&lt;&gt;"")),AND($B435&lt;&gt;"Lot",$B435&lt;&gt;"Période")),"Cible incohérente",IF(IF($B435="Lot",COUNTIFS('Ventilation'!$A$2:$A$501,$A435,'Ventilation'!$C$2:$C$501,$C435),COUNTIFS('Ventilation'!$A$2:$A$501,$A435,'Ventilation'!$D$2:$D$501,$D435))&gt;1,"Cible en double","")))))</f>
        <v/>
      </c>
      <c r="J435" s="45">
        <f>IF(OR($A435="",$I435&lt;&gt;""),"",$F435*$H435)</f>
        <v/>
      </c>
    </row>
    <row r="436">
      <c r="A436" s="23" t="n"/>
      <c r="B436" s="29">
        <f>IF($A436="","",IFERROR(_xlfn.XLOOKUP($A436,'Frais généraux'!$A$2:$A$151,'Frais généraux'!$G$2:$G$151),""))</f>
        <v/>
      </c>
      <c r="C436" s="28" t="n"/>
      <c r="D436" s="48" t="n"/>
      <c r="E436" s="32" t="n"/>
      <c r="F436" s="42">
        <f>IF($A436="","",IFERROR(_xlfn.XLOOKUP($A436,'Frais généraux'!$A$2:$A$151,'Frais généraux'!$I$2:$I$151),""))</f>
        <v/>
      </c>
      <c r="G436" s="33">
        <f>IF($A436="","",SUMIFS('Ventilation'!$E$2:$E$501,'Ventilation'!$A$2:$A$501,$A436))</f>
        <v/>
      </c>
      <c r="H436" s="43">
        <f>IF($A436="","",IFERROR($E436/$G436,0))</f>
        <v/>
      </c>
      <c r="I436" s="29">
        <f>IF($A436="","",IF(COUNTIF('Frais généraux'!$A$2:$A$151,$A436)=0,"ID inconnu",IF(OR(NOT(ISNUMBER($E436)),$E436&lt;=0),"Coefficient invalide",IF(OR(AND($B436="Lot",OR($C436="",$D436&lt;&gt;"")),AND($B436="Période",OR($D436="",$C436&lt;&gt;"")),AND($B436&lt;&gt;"Lot",$B436&lt;&gt;"Période")),"Cible incohérente",IF(IF($B436="Lot",COUNTIFS('Ventilation'!$A$2:$A$501,$A436,'Ventilation'!$C$2:$C$501,$C436),COUNTIFS('Ventilation'!$A$2:$A$501,$A436,'Ventilation'!$D$2:$D$501,$D436))&gt;1,"Cible en double","")))))</f>
        <v/>
      </c>
      <c r="J436" s="42">
        <f>IF(OR($A436="",$I436&lt;&gt;""),"",$F436*$H436)</f>
        <v/>
      </c>
    </row>
    <row r="437">
      <c r="A437" s="23" t="n"/>
      <c r="B437" s="31">
        <f>IF($A437="","",IFERROR(_xlfn.XLOOKUP($A437,'Frais généraux'!$A$2:$A$151,'Frais généraux'!$G$2:$G$151),""))</f>
        <v/>
      </c>
      <c r="C437" s="28" t="n"/>
      <c r="D437" s="48" t="n"/>
      <c r="E437" s="32" t="n"/>
      <c r="F437" s="45">
        <f>IF($A437="","",IFERROR(_xlfn.XLOOKUP($A437,'Frais généraux'!$A$2:$A$151,'Frais généraux'!$I$2:$I$151),""))</f>
        <v/>
      </c>
      <c r="G437" s="34">
        <f>IF($A437="","",SUMIFS('Ventilation'!$E$2:$E$501,'Ventilation'!$A$2:$A$501,$A437))</f>
        <v/>
      </c>
      <c r="H437" s="46">
        <f>IF($A437="","",IFERROR($E437/$G437,0))</f>
        <v/>
      </c>
      <c r="I437" s="31">
        <f>IF($A437="","",IF(COUNTIF('Frais généraux'!$A$2:$A$151,$A437)=0,"ID inconnu",IF(OR(NOT(ISNUMBER($E437)),$E437&lt;=0),"Coefficient invalide",IF(OR(AND($B437="Lot",OR($C437="",$D437&lt;&gt;"")),AND($B437="Période",OR($D437="",$C437&lt;&gt;"")),AND($B437&lt;&gt;"Lot",$B437&lt;&gt;"Période")),"Cible incohérente",IF(IF($B437="Lot",COUNTIFS('Ventilation'!$A$2:$A$501,$A437,'Ventilation'!$C$2:$C$501,$C437),COUNTIFS('Ventilation'!$A$2:$A$501,$A437,'Ventilation'!$D$2:$D$501,$D437))&gt;1,"Cible en double","")))))</f>
        <v/>
      </c>
      <c r="J437" s="45">
        <f>IF(OR($A437="",$I437&lt;&gt;""),"",$F437*$H437)</f>
        <v/>
      </c>
    </row>
    <row r="438">
      <c r="A438" s="23" t="n"/>
      <c r="B438" s="29">
        <f>IF($A438="","",IFERROR(_xlfn.XLOOKUP($A438,'Frais généraux'!$A$2:$A$151,'Frais généraux'!$G$2:$G$151),""))</f>
        <v/>
      </c>
      <c r="C438" s="28" t="n"/>
      <c r="D438" s="48" t="n"/>
      <c r="E438" s="32" t="n"/>
      <c r="F438" s="42">
        <f>IF($A438="","",IFERROR(_xlfn.XLOOKUP($A438,'Frais généraux'!$A$2:$A$151,'Frais généraux'!$I$2:$I$151),""))</f>
        <v/>
      </c>
      <c r="G438" s="33">
        <f>IF($A438="","",SUMIFS('Ventilation'!$E$2:$E$501,'Ventilation'!$A$2:$A$501,$A438))</f>
        <v/>
      </c>
      <c r="H438" s="43">
        <f>IF($A438="","",IFERROR($E438/$G438,0))</f>
        <v/>
      </c>
      <c r="I438" s="29">
        <f>IF($A438="","",IF(COUNTIF('Frais généraux'!$A$2:$A$151,$A438)=0,"ID inconnu",IF(OR(NOT(ISNUMBER($E438)),$E438&lt;=0),"Coefficient invalide",IF(OR(AND($B438="Lot",OR($C438="",$D438&lt;&gt;"")),AND($B438="Période",OR($D438="",$C438&lt;&gt;"")),AND($B438&lt;&gt;"Lot",$B438&lt;&gt;"Période")),"Cible incohérente",IF(IF($B438="Lot",COUNTIFS('Ventilation'!$A$2:$A$501,$A438,'Ventilation'!$C$2:$C$501,$C438),COUNTIFS('Ventilation'!$A$2:$A$501,$A438,'Ventilation'!$D$2:$D$501,$D438))&gt;1,"Cible en double","")))))</f>
        <v/>
      </c>
      <c r="J438" s="42">
        <f>IF(OR($A438="",$I438&lt;&gt;""),"",$F438*$H438)</f>
        <v/>
      </c>
    </row>
    <row r="439">
      <c r="A439" s="23" t="n"/>
      <c r="B439" s="31">
        <f>IF($A439="","",IFERROR(_xlfn.XLOOKUP($A439,'Frais généraux'!$A$2:$A$151,'Frais généraux'!$G$2:$G$151),""))</f>
        <v/>
      </c>
      <c r="C439" s="28" t="n"/>
      <c r="D439" s="48" t="n"/>
      <c r="E439" s="32" t="n"/>
      <c r="F439" s="45">
        <f>IF($A439="","",IFERROR(_xlfn.XLOOKUP($A439,'Frais généraux'!$A$2:$A$151,'Frais généraux'!$I$2:$I$151),""))</f>
        <v/>
      </c>
      <c r="G439" s="34">
        <f>IF($A439="","",SUMIFS('Ventilation'!$E$2:$E$501,'Ventilation'!$A$2:$A$501,$A439))</f>
        <v/>
      </c>
      <c r="H439" s="46">
        <f>IF($A439="","",IFERROR($E439/$G439,0))</f>
        <v/>
      </c>
      <c r="I439" s="31">
        <f>IF($A439="","",IF(COUNTIF('Frais généraux'!$A$2:$A$151,$A439)=0,"ID inconnu",IF(OR(NOT(ISNUMBER($E439)),$E439&lt;=0),"Coefficient invalide",IF(OR(AND($B439="Lot",OR($C439="",$D439&lt;&gt;"")),AND($B439="Période",OR($D439="",$C439&lt;&gt;"")),AND($B439&lt;&gt;"Lot",$B439&lt;&gt;"Période")),"Cible incohérente",IF(IF($B439="Lot",COUNTIFS('Ventilation'!$A$2:$A$501,$A439,'Ventilation'!$C$2:$C$501,$C439),COUNTIFS('Ventilation'!$A$2:$A$501,$A439,'Ventilation'!$D$2:$D$501,$D439))&gt;1,"Cible en double","")))))</f>
        <v/>
      </c>
      <c r="J439" s="45">
        <f>IF(OR($A439="",$I439&lt;&gt;""),"",$F439*$H439)</f>
        <v/>
      </c>
    </row>
    <row r="440">
      <c r="A440" s="23" t="n"/>
      <c r="B440" s="29">
        <f>IF($A440="","",IFERROR(_xlfn.XLOOKUP($A440,'Frais généraux'!$A$2:$A$151,'Frais généraux'!$G$2:$G$151),""))</f>
        <v/>
      </c>
      <c r="C440" s="28" t="n"/>
      <c r="D440" s="48" t="n"/>
      <c r="E440" s="32" t="n"/>
      <c r="F440" s="42">
        <f>IF($A440="","",IFERROR(_xlfn.XLOOKUP($A440,'Frais généraux'!$A$2:$A$151,'Frais généraux'!$I$2:$I$151),""))</f>
        <v/>
      </c>
      <c r="G440" s="33">
        <f>IF($A440="","",SUMIFS('Ventilation'!$E$2:$E$501,'Ventilation'!$A$2:$A$501,$A440))</f>
        <v/>
      </c>
      <c r="H440" s="43">
        <f>IF($A440="","",IFERROR($E440/$G440,0))</f>
        <v/>
      </c>
      <c r="I440" s="29">
        <f>IF($A440="","",IF(COUNTIF('Frais généraux'!$A$2:$A$151,$A440)=0,"ID inconnu",IF(OR(NOT(ISNUMBER($E440)),$E440&lt;=0),"Coefficient invalide",IF(OR(AND($B440="Lot",OR($C440="",$D440&lt;&gt;"")),AND($B440="Période",OR($D440="",$C440&lt;&gt;"")),AND($B440&lt;&gt;"Lot",$B440&lt;&gt;"Période")),"Cible incohérente",IF(IF($B440="Lot",COUNTIFS('Ventilation'!$A$2:$A$501,$A440,'Ventilation'!$C$2:$C$501,$C440),COUNTIFS('Ventilation'!$A$2:$A$501,$A440,'Ventilation'!$D$2:$D$501,$D440))&gt;1,"Cible en double","")))))</f>
        <v/>
      </c>
      <c r="J440" s="42">
        <f>IF(OR($A440="",$I440&lt;&gt;""),"",$F440*$H440)</f>
        <v/>
      </c>
    </row>
    <row r="441">
      <c r="A441" s="23" t="n"/>
      <c r="B441" s="31">
        <f>IF($A441="","",IFERROR(_xlfn.XLOOKUP($A441,'Frais généraux'!$A$2:$A$151,'Frais généraux'!$G$2:$G$151),""))</f>
        <v/>
      </c>
      <c r="C441" s="28" t="n"/>
      <c r="D441" s="48" t="n"/>
      <c r="E441" s="32" t="n"/>
      <c r="F441" s="45">
        <f>IF($A441="","",IFERROR(_xlfn.XLOOKUP($A441,'Frais généraux'!$A$2:$A$151,'Frais généraux'!$I$2:$I$151),""))</f>
        <v/>
      </c>
      <c r="G441" s="34">
        <f>IF($A441="","",SUMIFS('Ventilation'!$E$2:$E$501,'Ventilation'!$A$2:$A$501,$A441))</f>
        <v/>
      </c>
      <c r="H441" s="46">
        <f>IF($A441="","",IFERROR($E441/$G441,0))</f>
        <v/>
      </c>
      <c r="I441" s="31">
        <f>IF($A441="","",IF(COUNTIF('Frais généraux'!$A$2:$A$151,$A441)=0,"ID inconnu",IF(OR(NOT(ISNUMBER($E441)),$E441&lt;=0),"Coefficient invalide",IF(OR(AND($B441="Lot",OR($C441="",$D441&lt;&gt;"")),AND($B441="Période",OR($D441="",$C441&lt;&gt;"")),AND($B441&lt;&gt;"Lot",$B441&lt;&gt;"Période")),"Cible incohérente",IF(IF($B441="Lot",COUNTIFS('Ventilation'!$A$2:$A$501,$A441,'Ventilation'!$C$2:$C$501,$C441),COUNTIFS('Ventilation'!$A$2:$A$501,$A441,'Ventilation'!$D$2:$D$501,$D441))&gt;1,"Cible en double","")))))</f>
        <v/>
      </c>
      <c r="J441" s="45">
        <f>IF(OR($A441="",$I441&lt;&gt;""),"",$F441*$H441)</f>
        <v/>
      </c>
    </row>
    <row r="442">
      <c r="A442" s="23" t="n"/>
      <c r="B442" s="29">
        <f>IF($A442="","",IFERROR(_xlfn.XLOOKUP($A442,'Frais généraux'!$A$2:$A$151,'Frais généraux'!$G$2:$G$151),""))</f>
        <v/>
      </c>
      <c r="C442" s="28" t="n"/>
      <c r="D442" s="48" t="n"/>
      <c r="E442" s="32" t="n"/>
      <c r="F442" s="42">
        <f>IF($A442="","",IFERROR(_xlfn.XLOOKUP($A442,'Frais généraux'!$A$2:$A$151,'Frais généraux'!$I$2:$I$151),""))</f>
        <v/>
      </c>
      <c r="G442" s="33">
        <f>IF($A442="","",SUMIFS('Ventilation'!$E$2:$E$501,'Ventilation'!$A$2:$A$501,$A442))</f>
        <v/>
      </c>
      <c r="H442" s="43">
        <f>IF($A442="","",IFERROR($E442/$G442,0))</f>
        <v/>
      </c>
      <c r="I442" s="29">
        <f>IF($A442="","",IF(COUNTIF('Frais généraux'!$A$2:$A$151,$A442)=0,"ID inconnu",IF(OR(NOT(ISNUMBER($E442)),$E442&lt;=0),"Coefficient invalide",IF(OR(AND($B442="Lot",OR($C442="",$D442&lt;&gt;"")),AND($B442="Période",OR($D442="",$C442&lt;&gt;"")),AND($B442&lt;&gt;"Lot",$B442&lt;&gt;"Période")),"Cible incohérente",IF(IF($B442="Lot",COUNTIFS('Ventilation'!$A$2:$A$501,$A442,'Ventilation'!$C$2:$C$501,$C442),COUNTIFS('Ventilation'!$A$2:$A$501,$A442,'Ventilation'!$D$2:$D$501,$D442))&gt;1,"Cible en double","")))))</f>
        <v/>
      </c>
      <c r="J442" s="42">
        <f>IF(OR($A442="",$I442&lt;&gt;""),"",$F442*$H442)</f>
        <v/>
      </c>
    </row>
    <row r="443">
      <c r="A443" s="23" t="n"/>
      <c r="B443" s="31">
        <f>IF($A443="","",IFERROR(_xlfn.XLOOKUP($A443,'Frais généraux'!$A$2:$A$151,'Frais généraux'!$G$2:$G$151),""))</f>
        <v/>
      </c>
      <c r="C443" s="28" t="n"/>
      <c r="D443" s="48" t="n"/>
      <c r="E443" s="32" t="n"/>
      <c r="F443" s="45">
        <f>IF($A443="","",IFERROR(_xlfn.XLOOKUP($A443,'Frais généraux'!$A$2:$A$151,'Frais généraux'!$I$2:$I$151),""))</f>
        <v/>
      </c>
      <c r="G443" s="34">
        <f>IF($A443="","",SUMIFS('Ventilation'!$E$2:$E$501,'Ventilation'!$A$2:$A$501,$A443))</f>
        <v/>
      </c>
      <c r="H443" s="46">
        <f>IF($A443="","",IFERROR($E443/$G443,0))</f>
        <v/>
      </c>
      <c r="I443" s="31">
        <f>IF($A443="","",IF(COUNTIF('Frais généraux'!$A$2:$A$151,$A443)=0,"ID inconnu",IF(OR(NOT(ISNUMBER($E443)),$E443&lt;=0),"Coefficient invalide",IF(OR(AND($B443="Lot",OR($C443="",$D443&lt;&gt;"")),AND($B443="Période",OR($D443="",$C443&lt;&gt;"")),AND($B443&lt;&gt;"Lot",$B443&lt;&gt;"Période")),"Cible incohérente",IF(IF($B443="Lot",COUNTIFS('Ventilation'!$A$2:$A$501,$A443,'Ventilation'!$C$2:$C$501,$C443),COUNTIFS('Ventilation'!$A$2:$A$501,$A443,'Ventilation'!$D$2:$D$501,$D443))&gt;1,"Cible en double","")))))</f>
        <v/>
      </c>
      <c r="J443" s="45">
        <f>IF(OR($A443="",$I443&lt;&gt;""),"",$F443*$H443)</f>
        <v/>
      </c>
    </row>
    <row r="444">
      <c r="A444" s="23" t="n"/>
      <c r="B444" s="29">
        <f>IF($A444="","",IFERROR(_xlfn.XLOOKUP($A444,'Frais généraux'!$A$2:$A$151,'Frais généraux'!$G$2:$G$151),""))</f>
        <v/>
      </c>
      <c r="C444" s="28" t="n"/>
      <c r="D444" s="48" t="n"/>
      <c r="E444" s="32" t="n"/>
      <c r="F444" s="42">
        <f>IF($A444="","",IFERROR(_xlfn.XLOOKUP($A444,'Frais généraux'!$A$2:$A$151,'Frais généraux'!$I$2:$I$151),""))</f>
        <v/>
      </c>
      <c r="G444" s="33">
        <f>IF($A444="","",SUMIFS('Ventilation'!$E$2:$E$501,'Ventilation'!$A$2:$A$501,$A444))</f>
        <v/>
      </c>
      <c r="H444" s="43">
        <f>IF($A444="","",IFERROR($E444/$G444,0))</f>
        <v/>
      </c>
      <c r="I444" s="29">
        <f>IF($A444="","",IF(COUNTIF('Frais généraux'!$A$2:$A$151,$A444)=0,"ID inconnu",IF(OR(NOT(ISNUMBER($E444)),$E444&lt;=0),"Coefficient invalide",IF(OR(AND($B444="Lot",OR($C444="",$D444&lt;&gt;"")),AND($B444="Période",OR($D444="",$C444&lt;&gt;"")),AND($B444&lt;&gt;"Lot",$B444&lt;&gt;"Période")),"Cible incohérente",IF(IF($B444="Lot",COUNTIFS('Ventilation'!$A$2:$A$501,$A444,'Ventilation'!$C$2:$C$501,$C444),COUNTIFS('Ventilation'!$A$2:$A$501,$A444,'Ventilation'!$D$2:$D$501,$D444))&gt;1,"Cible en double","")))))</f>
        <v/>
      </c>
      <c r="J444" s="42">
        <f>IF(OR($A444="",$I444&lt;&gt;""),"",$F444*$H444)</f>
        <v/>
      </c>
    </row>
    <row r="445">
      <c r="A445" s="23" t="n"/>
      <c r="B445" s="31">
        <f>IF($A445="","",IFERROR(_xlfn.XLOOKUP($A445,'Frais généraux'!$A$2:$A$151,'Frais généraux'!$G$2:$G$151),""))</f>
        <v/>
      </c>
      <c r="C445" s="28" t="n"/>
      <c r="D445" s="48" t="n"/>
      <c r="E445" s="32" t="n"/>
      <c r="F445" s="45">
        <f>IF($A445="","",IFERROR(_xlfn.XLOOKUP($A445,'Frais généraux'!$A$2:$A$151,'Frais généraux'!$I$2:$I$151),""))</f>
        <v/>
      </c>
      <c r="G445" s="34">
        <f>IF($A445="","",SUMIFS('Ventilation'!$E$2:$E$501,'Ventilation'!$A$2:$A$501,$A445))</f>
        <v/>
      </c>
      <c r="H445" s="46">
        <f>IF($A445="","",IFERROR($E445/$G445,0))</f>
        <v/>
      </c>
      <c r="I445" s="31">
        <f>IF($A445="","",IF(COUNTIF('Frais généraux'!$A$2:$A$151,$A445)=0,"ID inconnu",IF(OR(NOT(ISNUMBER($E445)),$E445&lt;=0),"Coefficient invalide",IF(OR(AND($B445="Lot",OR($C445="",$D445&lt;&gt;"")),AND($B445="Période",OR($D445="",$C445&lt;&gt;"")),AND($B445&lt;&gt;"Lot",$B445&lt;&gt;"Période")),"Cible incohérente",IF(IF($B445="Lot",COUNTIFS('Ventilation'!$A$2:$A$501,$A445,'Ventilation'!$C$2:$C$501,$C445),COUNTIFS('Ventilation'!$A$2:$A$501,$A445,'Ventilation'!$D$2:$D$501,$D445))&gt;1,"Cible en double","")))))</f>
        <v/>
      </c>
      <c r="J445" s="45">
        <f>IF(OR($A445="",$I445&lt;&gt;""),"",$F445*$H445)</f>
        <v/>
      </c>
    </row>
    <row r="446">
      <c r="A446" s="23" t="n"/>
      <c r="B446" s="29">
        <f>IF($A446="","",IFERROR(_xlfn.XLOOKUP($A446,'Frais généraux'!$A$2:$A$151,'Frais généraux'!$G$2:$G$151),""))</f>
        <v/>
      </c>
      <c r="C446" s="28" t="n"/>
      <c r="D446" s="48" t="n"/>
      <c r="E446" s="32" t="n"/>
      <c r="F446" s="42">
        <f>IF($A446="","",IFERROR(_xlfn.XLOOKUP($A446,'Frais généraux'!$A$2:$A$151,'Frais généraux'!$I$2:$I$151),""))</f>
        <v/>
      </c>
      <c r="G446" s="33">
        <f>IF($A446="","",SUMIFS('Ventilation'!$E$2:$E$501,'Ventilation'!$A$2:$A$501,$A446))</f>
        <v/>
      </c>
      <c r="H446" s="43">
        <f>IF($A446="","",IFERROR($E446/$G446,0))</f>
        <v/>
      </c>
      <c r="I446" s="29">
        <f>IF($A446="","",IF(COUNTIF('Frais généraux'!$A$2:$A$151,$A446)=0,"ID inconnu",IF(OR(NOT(ISNUMBER($E446)),$E446&lt;=0),"Coefficient invalide",IF(OR(AND($B446="Lot",OR($C446="",$D446&lt;&gt;"")),AND($B446="Période",OR($D446="",$C446&lt;&gt;"")),AND($B446&lt;&gt;"Lot",$B446&lt;&gt;"Période")),"Cible incohérente",IF(IF($B446="Lot",COUNTIFS('Ventilation'!$A$2:$A$501,$A446,'Ventilation'!$C$2:$C$501,$C446),COUNTIFS('Ventilation'!$A$2:$A$501,$A446,'Ventilation'!$D$2:$D$501,$D446))&gt;1,"Cible en double","")))))</f>
        <v/>
      </c>
      <c r="J446" s="42">
        <f>IF(OR($A446="",$I446&lt;&gt;""),"",$F446*$H446)</f>
        <v/>
      </c>
    </row>
    <row r="447">
      <c r="A447" s="23" t="n"/>
      <c r="B447" s="31">
        <f>IF($A447="","",IFERROR(_xlfn.XLOOKUP($A447,'Frais généraux'!$A$2:$A$151,'Frais généraux'!$G$2:$G$151),""))</f>
        <v/>
      </c>
      <c r="C447" s="28" t="n"/>
      <c r="D447" s="48" t="n"/>
      <c r="E447" s="32" t="n"/>
      <c r="F447" s="45">
        <f>IF($A447="","",IFERROR(_xlfn.XLOOKUP($A447,'Frais généraux'!$A$2:$A$151,'Frais généraux'!$I$2:$I$151),""))</f>
        <v/>
      </c>
      <c r="G447" s="34">
        <f>IF($A447="","",SUMIFS('Ventilation'!$E$2:$E$501,'Ventilation'!$A$2:$A$501,$A447))</f>
        <v/>
      </c>
      <c r="H447" s="46">
        <f>IF($A447="","",IFERROR($E447/$G447,0))</f>
        <v/>
      </c>
      <c r="I447" s="31">
        <f>IF($A447="","",IF(COUNTIF('Frais généraux'!$A$2:$A$151,$A447)=0,"ID inconnu",IF(OR(NOT(ISNUMBER($E447)),$E447&lt;=0),"Coefficient invalide",IF(OR(AND($B447="Lot",OR($C447="",$D447&lt;&gt;"")),AND($B447="Période",OR($D447="",$C447&lt;&gt;"")),AND($B447&lt;&gt;"Lot",$B447&lt;&gt;"Période")),"Cible incohérente",IF(IF($B447="Lot",COUNTIFS('Ventilation'!$A$2:$A$501,$A447,'Ventilation'!$C$2:$C$501,$C447),COUNTIFS('Ventilation'!$A$2:$A$501,$A447,'Ventilation'!$D$2:$D$501,$D447))&gt;1,"Cible en double","")))))</f>
        <v/>
      </c>
      <c r="J447" s="45">
        <f>IF(OR($A447="",$I447&lt;&gt;""),"",$F447*$H447)</f>
        <v/>
      </c>
    </row>
    <row r="448">
      <c r="A448" s="23" t="n"/>
      <c r="B448" s="29">
        <f>IF($A448="","",IFERROR(_xlfn.XLOOKUP($A448,'Frais généraux'!$A$2:$A$151,'Frais généraux'!$G$2:$G$151),""))</f>
        <v/>
      </c>
      <c r="C448" s="28" t="n"/>
      <c r="D448" s="48" t="n"/>
      <c r="E448" s="32" t="n"/>
      <c r="F448" s="42">
        <f>IF($A448="","",IFERROR(_xlfn.XLOOKUP($A448,'Frais généraux'!$A$2:$A$151,'Frais généraux'!$I$2:$I$151),""))</f>
        <v/>
      </c>
      <c r="G448" s="33">
        <f>IF($A448="","",SUMIFS('Ventilation'!$E$2:$E$501,'Ventilation'!$A$2:$A$501,$A448))</f>
        <v/>
      </c>
      <c r="H448" s="43">
        <f>IF($A448="","",IFERROR($E448/$G448,0))</f>
        <v/>
      </c>
      <c r="I448" s="29">
        <f>IF($A448="","",IF(COUNTIF('Frais généraux'!$A$2:$A$151,$A448)=0,"ID inconnu",IF(OR(NOT(ISNUMBER($E448)),$E448&lt;=0),"Coefficient invalide",IF(OR(AND($B448="Lot",OR($C448="",$D448&lt;&gt;"")),AND($B448="Période",OR($D448="",$C448&lt;&gt;"")),AND($B448&lt;&gt;"Lot",$B448&lt;&gt;"Période")),"Cible incohérente",IF(IF($B448="Lot",COUNTIFS('Ventilation'!$A$2:$A$501,$A448,'Ventilation'!$C$2:$C$501,$C448),COUNTIFS('Ventilation'!$A$2:$A$501,$A448,'Ventilation'!$D$2:$D$501,$D448))&gt;1,"Cible en double","")))))</f>
        <v/>
      </c>
      <c r="J448" s="42">
        <f>IF(OR($A448="",$I448&lt;&gt;""),"",$F448*$H448)</f>
        <v/>
      </c>
    </row>
    <row r="449">
      <c r="A449" s="23" t="n"/>
      <c r="B449" s="31">
        <f>IF($A449="","",IFERROR(_xlfn.XLOOKUP($A449,'Frais généraux'!$A$2:$A$151,'Frais généraux'!$G$2:$G$151),""))</f>
        <v/>
      </c>
      <c r="C449" s="28" t="n"/>
      <c r="D449" s="48" t="n"/>
      <c r="E449" s="32" t="n"/>
      <c r="F449" s="45">
        <f>IF($A449="","",IFERROR(_xlfn.XLOOKUP($A449,'Frais généraux'!$A$2:$A$151,'Frais généraux'!$I$2:$I$151),""))</f>
        <v/>
      </c>
      <c r="G449" s="34">
        <f>IF($A449="","",SUMIFS('Ventilation'!$E$2:$E$501,'Ventilation'!$A$2:$A$501,$A449))</f>
        <v/>
      </c>
      <c r="H449" s="46">
        <f>IF($A449="","",IFERROR($E449/$G449,0))</f>
        <v/>
      </c>
      <c r="I449" s="31">
        <f>IF($A449="","",IF(COUNTIF('Frais généraux'!$A$2:$A$151,$A449)=0,"ID inconnu",IF(OR(NOT(ISNUMBER($E449)),$E449&lt;=0),"Coefficient invalide",IF(OR(AND($B449="Lot",OR($C449="",$D449&lt;&gt;"")),AND($B449="Période",OR($D449="",$C449&lt;&gt;"")),AND($B449&lt;&gt;"Lot",$B449&lt;&gt;"Période")),"Cible incohérente",IF(IF($B449="Lot",COUNTIFS('Ventilation'!$A$2:$A$501,$A449,'Ventilation'!$C$2:$C$501,$C449),COUNTIFS('Ventilation'!$A$2:$A$501,$A449,'Ventilation'!$D$2:$D$501,$D449))&gt;1,"Cible en double","")))))</f>
        <v/>
      </c>
      <c r="J449" s="45">
        <f>IF(OR($A449="",$I449&lt;&gt;""),"",$F449*$H449)</f>
        <v/>
      </c>
    </row>
    <row r="450">
      <c r="A450" s="23" t="n"/>
      <c r="B450" s="29">
        <f>IF($A450="","",IFERROR(_xlfn.XLOOKUP($A450,'Frais généraux'!$A$2:$A$151,'Frais généraux'!$G$2:$G$151),""))</f>
        <v/>
      </c>
      <c r="C450" s="28" t="n"/>
      <c r="D450" s="48" t="n"/>
      <c r="E450" s="32" t="n"/>
      <c r="F450" s="42">
        <f>IF($A450="","",IFERROR(_xlfn.XLOOKUP($A450,'Frais généraux'!$A$2:$A$151,'Frais généraux'!$I$2:$I$151),""))</f>
        <v/>
      </c>
      <c r="G450" s="33">
        <f>IF($A450="","",SUMIFS('Ventilation'!$E$2:$E$501,'Ventilation'!$A$2:$A$501,$A450))</f>
        <v/>
      </c>
      <c r="H450" s="43">
        <f>IF($A450="","",IFERROR($E450/$G450,0))</f>
        <v/>
      </c>
      <c r="I450" s="29">
        <f>IF($A450="","",IF(COUNTIF('Frais généraux'!$A$2:$A$151,$A450)=0,"ID inconnu",IF(OR(NOT(ISNUMBER($E450)),$E450&lt;=0),"Coefficient invalide",IF(OR(AND($B450="Lot",OR($C450="",$D450&lt;&gt;"")),AND($B450="Période",OR($D450="",$C450&lt;&gt;"")),AND($B450&lt;&gt;"Lot",$B450&lt;&gt;"Période")),"Cible incohérente",IF(IF($B450="Lot",COUNTIFS('Ventilation'!$A$2:$A$501,$A450,'Ventilation'!$C$2:$C$501,$C450),COUNTIFS('Ventilation'!$A$2:$A$501,$A450,'Ventilation'!$D$2:$D$501,$D450))&gt;1,"Cible en double","")))))</f>
        <v/>
      </c>
      <c r="J450" s="42">
        <f>IF(OR($A450="",$I450&lt;&gt;""),"",$F450*$H450)</f>
        <v/>
      </c>
    </row>
    <row r="451">
      <c r="A451" s="23" t="n"/>
      <c r="B451" s="31">
        <f>IF($A451="","",IFERROR(_xlfn.XLOOKUP($A451,'Frais généraux'!$A$2:$A$151,'Frais généraux'!$G$2:$G$151),""))</f>
        <v/>
      </c>
      <c r="C451" s="28" t="n"/>
      <c r="D451" s="48" t="n"/>
      <c r="E451" s="32" t="n"/>
      <c r="F451" s="45">
        <f>IF($A451="","",IFERROR(_xlfn.XLOOKUP($A451,'Frais généraux'!$A$2:$A$151,'Frais généraux'!$I$2:$I$151),""))</f>
        <v/>
      </c>
      <c r="G451" s="34">
        <f>IF($A451="","",SUMIFS('Ventilation'!$E$2:$E$501,'Ventilation'!$A$2:$A$501,$A451))</f>
        <v/>
      </c>
      <c r="H451" s="46">
        <f>IF($A451="","",IFERROR($E451/$G451,0))</f>
        <v/>
      </c>
      <c r="I451" s="31">
        <f>IF($A451="","",IF(COUNTIF('Frais généraux'!$A$2:$A$151,$A451)=0,"ID inconnu",IF(OR(NOT(ISNUMBER($E451)),$E451&lt;=0),"Coefficient invalide",IF(OR(AND($B451="Lot",OR($C451="",$D451&lt;&gt;"")),AND($B451="Période",OR($D451="",$C451&lt;&gt;"")),AND($B451&lt;&gt;"Lot",$B451&lt;&gt;"Période")),"Cible incohérente",IF(IF($B451="Lot",COUNTIFS('Ventilation'!$A$2:$A$501,$A451,'Ventilation'!$C$2:$C$501,$C451),COUNTIFS('Ventilation'!$A$2:$A$501,$A451,'Ventilation'!$D$2:$D$501,$D451))&gt;1,"Cible en double","")))))</f>
        <v/>
      </c>
      <c r="J451" s="45">
        <f>IF(OR($A451="",$I451&lt;&gt;""),"",$F451*$H451)</f>
        <v/>
      </c>
    </row>
    <row r="452">
      <c r="A452" s="23" t="n"/>
      <c r="B452" s="29">
        <f>IF($A452="","",IFERROR(_xlfn.XLOOKUP($A452,'Frais généraux'!$A$2:$A$151,'Frais généraux'!$G$2:$G$151),""))</f>
        <v/>
      </c>
      <c r="C452" s="28" t="n"/>
      <c r="D452" s="48" t="n"/>
      <c r="E452" s="32" t="n"/>
      <c r="F452" s="42">
        <f>IF($A452="","",IFERROR(_xlfn.XLOOKUP($A452,'Frais généraux'!$A$2:$A$151,'Frais généraux'!$I$2:$I$151),""))</f>
        <v/>
      </c>
      <c r="G452" s="33">
        <f>IF($A452="","",SUMIFS('Ventilation'!$E$2:$E$501,'Ventilation'!$A$2:$A$501,$A452))</f>
        <v/>
      </c>
      <c r="H452" s="43">
        <f>IF($A452="","",IFERROR($E452/$G452,0))</f>
        <v/>
      </c>
      <c r="I452" s="29">
        <f>IF($A452="","",IF(COUNTIF('Frais généraux'!$A$2:$A$151,$A452)=0,"ID inconnu",IF(OR(NOT(ISNUMBER($E452)),$E452&lt;=0),"Coefficient invalide",IF(OR(AND($B452="Lot",OR($C452="",$D452&lt;&gt;"")),AND($B452="Période",OR($D452="",$C452&lt;&gt;"")),AND($B452&lt;&gt;"Lot",$B452&lt;&gt;"Période")),"Cible incohérente",IF(IF($B452="Lot",COUNTIFS('Ventilation'!$A$2:$A$501,$A452,'Ventilation'!$C$2:$C$501,$C452),COUNTIFS('Ventilation'!$A$2:$A$501,$A452,'Ventilation'!$D$2:$D$501,$D452))&gt;1,"Cible en double","")))))</f>
        <v/>
      </c>
      <c r="J452" s="42">
        <f>IF(OR($A452="",$I452&lt;&gt;""),"",$F452*$H452)</f>
        <v/>
      </c>
    </row>
    <row r="453">
      <c r="A453" s="23" t="n"/>
      <c r="B453" s="31">
        <f>IF($A453="","",IFERROR(_xlfn.XLOOKUP($A453,'Frais généraux'!$A$2:$A$151,'Frais généraux'!$G$2:$G$151),""))</f>
        <v/>
      </c>
      <c r="C453" s="28" t="n"/>
      <c r="D453" s="48" t="n"/>
      <c r="E453" s="32" t="n"/>
      <c r="F453" s="45">
        <f>IF($A453="","",IFERROR(_xlfn.XLOOKUP($A453,'Frais généraux'!$A$2:$A$151,'Frais généraux'!$I$2:$I$151),""))</f>
        <v/>
      </c>
      <c r="G453" s="34">
        <f>IF($A453="","",SUMIFS('Ventilation'!$E$2:$E$501,'Ventilation'!$A$2:$A$501,$A453))</f>
        <v/>
      </c>
      <c r="H453" s="46">
        <f>IF($A453="","",IFERROR($E453/$G453,0))</f>
        <v/>
      </c>
      <c r="I453" s="31">
        <f>IF($A453="","",IF(COUNTIF('Frais généraux'!$A$2:$A$151,$A453)=0,"ID inconnu",IF(OR(NOT(ISNUMBER($E453)),$E453&lt;=0),"Coefficient invalide",IF(OR(AND($B453="Lot",OR($C453="",$D453&lt;&gt;"")),AND($B453="Période",OR($D453="",$C453&lt;&gt;"")),AND($B453&lt;&gt;"Lot",$B453&lt;&gt;"Période")),"Cible incohérente",IF(IF($B453="Lot",COUNTIFS('Ventilation'!$A$2:$A$501,$A453,'Ventilation'!$C$2:$C$501,$C453),COUNTIFS('Ventilation'!$A$2:$A$501,$A453,'Ventilation'!$D$2:$D$501,$D453))&gt;1,"Cible en double","")))))</f>
        <v/>
      </c>
      <c r="J453" s="45">
        <f>IF(OR($A453="",$I453&lt;&gt;""),"",$F453*$H453)</f>
        <v/>
      </c>
    </row>
    <row r="454">
      <c r="A454" s="23" t="n"/>
      <c r="B454" s="29">
        <f>IF($A454="","",IFERROR(_xlfn.XLOOKUP($A454,'Frais généraux'!$A$2:$A$151,'Frais généraux'!$G$2:$G$151),""))</f>
        <v/>
      </c>
      <c r="C454" s="28" t="n"/>
      <c r="D454" s="48" t="n"/>
      <c r="E454" s="32" t="n"/>
      <c r="F454" s="42">
        <f>IF($A454="","",IFERROR(_xlfn.XLOOKUP($A454,'Frais généraux'!$A$2:$A$151,'Frais généraux'!$I$2:$I$151),""))</f>
        <v/>
      </c>
      <c r="G454" s="33">
        <f>IF($A454="","",SUMIFS('Ventilation'!$E$2:$E$501,'Ventilation'!$A$2:$A$501,$A454))</f>
        <v/>
      </c>
      <c r="H454" s="43">
        <f>IF($A454="","",IFERROR($E454/$G454,0))</f>
        <v/>
      </c>
      <c r="I454" s="29">
        <f>IF($A454="","",IF(COUNTIF('Frais généraux'!$A$2:$A$151,$A454)=0,"ID inconnu",IF(OR(NOT(ISNUMBER($E454)),$E454&lt;=0),"Coefficient invalide",IF(OR(AND($B454="Lot",OR($C454="",$D454&lt;&gt;"")),AND($B454="Période",OR($D454="",$C454&lt;&gt;"")),AND($B454&lt;&gt;"Lot",$B454&lt;&gt;"Période")),"Cible incohérente",IF(IF($B454="Lot",COUNTIFS('Ventilation'!$A$2:$A$501,$A454,'Ventilation'!$C$2:$C$501,$C454),COUNTIFS('Ventilation'!$A$2:$A$501,$A454,'Ventilation'!$D$2:$D$501,$D454))&gt;1,"Cible en double","")))))</f>
        <v/>
      </c>
      <c r="J454" s="42">
        <f>IF(OR($A454="",$I454&lt;&gt;""),"",$F454*$H454)</f>
        <v/>
      </c>
    </row>
    <row r="455">
      <c r="A455" s="23" t="n"/>
      <c r="B455" s="31">
        <f>IF($A455="","",IFERROR(_xlfn.XLOOKUP($A455,'Frais généraux'!$A$2:$A$151,'Frais généraux'!$G$2:$G$151),""))</f>
        <v/>
      </c>
      <c r="C455" s="28" t="n"/>
      <c r="D455" s="48" t="n"/>
      <c r="E455" s="32" t="n"/>
      <c r="F455" s="45">
        <f>IF($A455="","",IFERROR(_xlfn.XLOOKUP($A455,'Frais généraux'!$A$2:$A$151,'Frais généraux'!$I$2:$I$151),""))</f>
        <v/>
      </c>
      <c r="G455" s="34">
        <f>IF($A455="","",SUMIFS('Ventilation'!$E$2:$E$501,'Ventilation'!$A$2:$A$501,$A455))</f>
        <v/>
      </c>
      <c r="H455" s="46">
        <f>IF($A455="","",IFERROR($E455/$G455,0))</f>
        <v/>
      </c>
      <c r="I455" s="31">
        <f>IF($A455="","",IF(COUNTIF('Frais généraux'!$A$2:$A$151,$A455)=0,"ID inconnu",IF(OR(NOT(ISNUMBER($E455)),$E455&lt;=0),"Coefficient invalide",IF(OR(AND($B455="Lot",OR($C455="",$D455&lt;&gt;"")),AND($B455="Période",OR($D455="",$C455&lt;&gt;"")),AND($B455&lt;&gt;"Lot",$B455&lt;&gt;"Période")),"Cible incohérente",IF(IF($B455="Lot",COUNTIFS('Ventilation'!$A$2:$A$501,$A455,'Ventilation'!$C$2:$C$501,$C455),COUNTIFS('Ventilation'!$A$2:$A$501,$A455,'Ventilation'!$D$2:$D$501,$D455))&gt;1,"Cible en double","")))))</f>
        <v/>
      </c>
      <c r="J455" s="45">
        <f>IF(OR($A455="",$I455&lt;&gt;""),"",$F455*$H455)</f>
        <v/>
      </c>
    </row>
    <row r="456">
      <c r="A456" s="23" t="n"/>
      <c r="B456" s="29">
        <f>IF($A456="","",IFERROR(_xlfn.XLOOKUP($A456,'Frais généraux'!$A$2:$A$151,'Frais généraux'!$G$2:$G$151),""))</f>
        <v/>
      </c>
      <c r="C456" s="28" t="n"/>
      <c r="D456" s="48" t="n"/>
      <c r="E456" s="32" t="n"/>
      <c r="F456" s="42">
        <f>IF($A456="","",IFERROR(_xlfn.XLOOKUP($A456,'Frais généraux'!$A$2:$A$151,'Frais généraux'!$I$2:$I$151),""))</f>
        <v/>
      </c>
      <c r="G456" s="33">
        <f>IF($A456="","",SUMIFS('Ventilation'!$E$2:$E$501,'Ventilation'!$A$2:$A$501,$A456))</f>
        <v/>
      </c>
      <c r="H456" s="43">
        <f>IF($A456="","",IFERROR($E456/$G456,0))</f>
        <v/>
      </c>
      <c r="I456" s="29">
        <f>IF($A456="","",IF(COUNTIF('Frais généraux'!$A$2:$A$151,$A456)=0,"ID inconnu",IF(OR(NOT(ISNUMBER($E456)),$E456&lt;=0),"Coefficient invalide",IF(OR(AND($B456="Lot",OR($C456="",$D456&lt;&gt;"")),AND($B456="Période",OR($D456="",$C456&lt;&gt;"")),AND($B456&lt;&gt;"Lot",$B456&lt;&gt;"Période")),"Cible incohérente",IF(IF($B456="Lot",COUNTIFS('Ventilation'!$A$2:$A$501,$A456,'Ventilation'!$C$2:$C$501,$C456),COUNTIFS('Ventilation'!$A$2:$A$501,$A456,'Ventilation'!$D$2:$D$501,$D456))&gt;1,"Cible en double","")))))</f>
        <v/>
      </c>
      <c r="J456" s="42">
        <f>IF(OR($A456="",$I456&lt;&gt;""),"",$F456*$H456)</f>
        <v/>
      </c>
    </row>
    <row r="457">
      <c r="A457" s="23" t="n"/>
      <c r="B457" s="31">
        <f>IF($A457="","",IFERROR(_xlfn.XLOOKUP($A457,'Frais généraux'!$A$2:$A$151,'Frais généraux'!$G$2:$G$151),""))</f>
        <v/>
      </c>
      <c r="C457" s="28" t="n"/>
      <c r="D457" s="48" t="n"/>
      <c r="E457" s="32" t="n"/>
      <c r="F457" s="45">
        <f>IF($A457="","",IFERROR(_xlfn.XLOOKUP($A457,'Frais généraux'!$A$2:$A$151,'Frais généraux'!$I$2:$I$151),""))</f>
        <v/>
      </c>
      <c r="G457" s="34">
        <f>IF($A457="","",SUMIFS('Ventilation'!$E$2:$E$501,'Ventilation'!$A$2:$A$501,$A457))</f>
        <v/>
      </c>
      <c r="H457" s="46">
        <f>IF($A457="","",IFERROR($E457/$G457,0))</f>
        <v/>
      </c>
      <c r="I457" s="31">
        <f>IF($A457="","",IF(COUNTIF('Frais généraux'!$A$2:$A$151,$A457)=0,"ID inconnu",IF(OR(NOT(ISNUMBER($E457)),$E457&lt;=0),"Coefficient invalide",IF(OR(AND($B457="Lot",OR($C457="",$D457&lt;&gt;"")),AND($B457="Période",OR($D457="",$C457&lt;&gt;"")),AND($B457&lt;&gt;"Lot",$B457&lt;&gt;"Période")),"Cible incohérente",IF(IF($B457="Lot",COUNTIFS('Ventilation'!$A$2:$A$501,$A457,'Ventilation'!$C$2:$C$501,$C457),COUNTIFS('Ventilation'!$A$2:$A$501,$A457,'Ventilation'!$D$2:$D$501,$D457))&gt;1,"Cible en double","")))))</f>
        <v/>
      </c>
      <c r="J457" s="45">
        <f>IF(OR($A457="",$I457&lt;&gt;""),"",$F457*$H457)</f>
        <v/>
      </c>
    </row>
    <row r="458">
      <c r="A458" s="23" t="n"/>
      <c r="B458" s="29">
        <f>IF($A458="","",IFERROR(_xlfn.XLOOKUP($A458,'Frais généraux'!$A$2:$A$151,'Frais généraux'!$G$2:$G$151),""))</f>
        <v/>
      </c>
      <c r="C458" s="28" t="n"/>
      <c r="D458" s="48" t="n"/>
      <c r="E458" s="32" t="n"/>
      <c r="F458" s="42">
        <f>IF($A458="","",IFERROR(_xlfn.XLOOKUP($A458,'Frais généraux'!$A$2:$A$151,'Frais généraux'!$I$2:$I$151),""))</f>
        <v/>
      </c>
      <c r="G458" s="33">
        <f>IF($A458="","",SUMIFS('Ventilation'!$E$2:$E$501,'Ventilation'!$A$2:$A$501,$A458))</f>
        <v/>
      </c>
      <c r="H458" s="43">
        <f>IF($A458="","",IFERROR($E458/$G458,0))</f>
        <v/>
      </c>
      <c r="I458" s="29">
        <f>IF($A458="","",IF(COUNTIF('Frais généraux'!$A$2:$A$151,$A458)=0,"ID inconnu",IF(OR(NOT(ISNUMBER($E458)),$E458&lt;=0),"Coefficient invalide",IF(OR(AND($B458="Lot",OR($C458="",$D458&lt;&gt;"")),AND($B458="Période",OR($D458="",$C458&lt;&gt;"")),AND($B458&lt;&gt;"Lot",$B458&lt;&gt;"Période")),"Cible incohérente",IF(IF($B458="Lot",COUNTIFS('Ventilation'!$A$2:$A$501,$A458,'Ventilation'!$C$2:$C$501,$C458),COUNTIFS('Ventilation'!$A$2:$A$501,$A458,'Ventilation'!$D$2:$D$501,$D458))&gt;1,"Cible en double","")))))</f>
        <v/>
      </c>
      <c r="J458" s="42">
        <f>IF(OR($A458="",$I458&lt;&gt;""),"",$F458*$H458)</f>
        <v/>
      </c>
    </row>
    <row r="459">
      <c r="A459" s="23" t="n"/>
      <c r="B459" s="31">
        <f>IF($A459="","",IFERROR(_xlfn.XLOOKUP($A459,'Frais généraux'!$A$2:$A$151,'Frais généraux'!$G$2:$G$151),""))</f>
        <v/>
      </c>
      <c r="C459" s="28" t="n"/>
      <c r="D459" s="48" t="n"/>
      <c r="E459" s="32" t="n"/>
      <c r="F459" s="45">
        <f>IF($A459="","",IFERROR(_xlfn.XLOOKUP($A459,'Frais généraux'!$A$2:$A$151,'Frais généraux'!$I$2:$I$151),""))</f>
        <v/>
      </c>
      <c r="G459" s="34">
        <f>IF($A459="","",SUMIFS('Ventilation'!$E$2:$E$501,'Ventilation'!$A$2:$A$501,$A459))</f>
        <v/>
      </c>
      <c r="H459" s="46">
        <f>IF($A459="","",IFERROR($E459/$G459,0))</f>
        <v/>
      </c>
      <c r="I459" s="31">
        <f>IF($A459="","",IF(COUNTIF('Frais généraux'!$A$2:$A$151,$A459)=0,"ID inconnu",IF(OR(NOT(ISNUMBER($E459)),$E459&lt;=0),"Coefficient invalide",IF(OR(AND($B459="Lot",OR($C459="",$D459&lt;&gt;"")),AND($B459="Période",OR($D459="",$C459&lt;&gt;"")),AND($B459&lt;&gt;"Lot",$B459&lt;&gt;"Période")),"Cible incohérente",IF(IF($B459="Lot",COUNTIFS('Ventilation'!$A$2:$A$501,$A459,'Ventilation'!$C$2:$C$501,$C459),COUNTIFS('Ventilation'!$A$2:$A$501,$A459,'Ventilation'!$D$2:$D$501,$D459))&gt;1,"Cible en double","")))))</f>
        <v/>
      </c>
      <c r="J459" s="45">
        <f>IF(OR($A459="",$I459&lt;&gt;""),"",$F459*$H459)</f>
        <v/>
      </c>
    </row>
    <row r="460">
      <c r="A460" s="23" t="n"/>
      <c r="B460" s="29">
        <f>IF($A460="","",IFERROR(_xlfn.XLOOKUP($A460,'Frais généraux'!$A$2:$A$151,'Frais généraux'!$G$2:$G$151),""))</f>
        <v/>
      </c>
      <c r="C460" s="28" t="n"/>
      <c r="D460" s="48" t="n"/>
      <c r="E460" s="32" t="n"/>
      <c r="F460" s="42">
        <f>IF($A460="","",IFERROR(_xlfn.XLOOKUP($A460,'Frais généraux'!$A$2:$A$151,'Frais généraux'!$I$2:$I$151),""))</f>
        <v/>
      </c>
      <c r="G460" s="33">
        <f>IF($A460="","",SUMIFS('Ventilation'!$E$2:$E$501,'Ventilation'!$A$2:$A$501,$A460))</f>
        <v/>
      </c>
      <c r="H460" s="43">
        <f>IF($A460="","",IFERROR($E460/$G460,0))</f>
        <v/>
      </c>
      <c r="I460" s="29">
        <f>IF($A460="","",IF(COUNTIF('Frais généraux'!$A$2:$A$151,$A460)=0,"ID inconnu",IF(OR(NOT(ISNUMBER($E460)),$E460&lt;=0),"Coefficient invalide",IF(OR(AND($B460="Lot",OR($C460="",$D460&lt;&gt;"")),AND($B460="Période",OR($D460="",$C460&lt;&gt;"")),AND($B460&lt;&gt;"Lot",$B460&lt;&gt;"Période")),"Cible incohérente",IF(IF($B460="Lot",COUNTIFS('Ventilation'!$A$2:$A$501,$A460,'Ventilation'!$C$2:$C$501,$C460),COUNTIFS('Ventilation'!$A$2:$A$501,$A460,'Ventilation'!$D$2:$D$501,$D460))&gt;1,"Cible en double","")))))</f>
        <v/>
      </c>
      <c r="J460" s="42">
        <f>IF(OR($A460="",$I460&lt;&gt;""),"",$F460*$H460)</f>
        <v/>
      </c>
    </row>
    <row r="461">
      <c r="A461" s="23" t="n"/>
      <c r="B461" s="31">
        <f>IF($A461="","",IFERROR(_xlfn.XLOOKUP($A461,'Frais généraux'!$A$2:$A$151,'Frais généraux'!$G$2:$G$151),""))</f>
        <v/>
      </c>
      <c r="C461" s="28" t="n"/>
      <c r="D461" s="48" t="n"/>
      <c r="E461" s="32" t="n"/>
      <c r="F461" s="45">
        <f>IF($A461="","",IFERROR(_xlfn.XLOOKUP($A461,'Frais généraux'!$A$2:$A$151,'Frais généraux'!$I$2:$I$151),""))</f>
        <v/>
      </c>
      <c r="G461" s="34">
        <f>IF($A461="","",SUMIFS('Ventilation'!$E$2:$E$501,'Ventilation'!$A$2:$A$501,$A461))</f>
        <v/>
      </c>
      <c r="H461" s="46">
        <f>IF($A461="","",IFERROR($E461/$G461,0))</f>
        <v/>
      </c>
      <c r="I461" s="31">
        <f>IF($A461="","",IF(COUNTIF('Frais généraux'!$A$2:$A$151,$A461)=0,"ID inconnu",IF(OR(NOT(ISNUMBER($E461)),$E461&lt;=0),"Coefficient invalide",IF(OR(AND($B461="Lot",OR($C461="",$D461&lt;&gt;"")),AND($B461="Période",OR($D461="",$C461&lt;&gt;"")),AND($B461&lt;&gt;"Lot",$B461&lt;&gt;"Période")),"Cible incohérente",IF(IF($B461="Lot",COUNTIFS('Ventilation'!$A$2:$A$501,$A461,'Ventilation'!$C$2:$C$501,$C461),COUNTIFS('Ventilation'!$A$2:$A$501,$A461,'Ventilation'!$D$2:$D$501,$D461))&gt;1,"Cible en double","")))))</f>
        <v/>
      </c>
      <c r="J461" s="45">
        <f>IF(OR($A461="",$I461&lt;&gt;""),"",$F461*$H461)</f>
        <v/>
      </c>
    </row>
    <row r="462">
      <c r="A462" s="23" t="n"/>
      <c r="B462" s="29">
        <f>IF($A462="","",IFERROR(_xlfn.XLOOKUP($A462,'Frais généraux'!$A$2:$A$151,'Frais généraux'!$G$2:$G$151),""))</f>
        <v/>
      </c>
      <c r="C462" s="28" t="n"/>
      <c r="D462" s="48" t="n"/>
      <c r="E462" s="32" t="n"/>
      <c r="F462" s="42">
        <f>IF($A462="","",IFERROR(_xlfn.XLOOKUP($A462,'Frais généraux'!$A$2:$A$151,'Frais généraux'!$I$2:$I$151),""))</f>
        <v/>
      </c>
      <c r="G462" s="33">
        <f>IF($A462="","",SUMIFS('Ventilation'!$E$2:$E$501,'Ventilation'!$A$2:$A$501,$A462))</f>
        <v/>
      </c>
      <c r="H462" s="43">
        <f>IF($A462="","",IFERROR($E462/$G462,0))</f>
        <v/>
      </c>
      <c r="I462" s="29">
        <f>IF($A462="","",IF(COUNTIF('Frais généraux'!$A$2:$A$151,$A462)=0,"ID inconnu",IF(OR(NOT(ISNUMBER($E462)),$E462&lt;=0),"Coefficient invalide",IF(OR(AND($B462="Lot",OR($C462="",$D462&lt;&gt;"")),AND($B462="Période",OR($D462="",$C462&lt;&gt;"")),AND($B462&lt;&gt;"Lot",$B462&lt;&gt;"Période")),"Cible incohérente",IF(IF($B462="Lot",COUNTIFS('Ventilation'!$A$2:$A$501,$A462,'Ventilation'!$C$2:$C$501,$C462),COUNTIFS('Ventilation'!$A$2:$A$501,$A462,'Ventilation'!$D$2:$D$501,$D462))&gt;1,"Cible en double","")))))</f>
        <v/>
      </c>
      <c r="J462" s="42">
        <f>IF(OR($A462="",$I462&lt;&gt;""),"",$F462*$H462)</f>
        <v/>
      </c>
    </row>
    <row r="463">
      <c r="A463" s="23" t="n"/>
      <c r="B463" s="31">
        <f>IF($A463="","",IFERROR(_xlfn.XLOOKUP($A463,'Frais généraux'!$A$2:$A$151,'Frais généraux'!$G$2:$G$151),""))</f>
        <v/>
      </c>
      <c r="C463" s="28" t="n"/>
      <c r="D463" s="48" t="n"/>
      <c r="E463" s="32" t="n"/>
      <c r="F463" s="45">
        <f>IF($A463="","",IFERROR(_xlfn.XLOOKUP($A463,'Frais généraux'!$A$2:$A$151,'Frais généraux'!$I$2:$I$151),""))</f>
        <v/>
      </c>
      <c r="G463" s="34">
        <f>IF($A463="","",SUMIFS('Ventilation'!$E$2:$E$501,'Ventilation'!$A$2:$A$501,$A463))</f>
        <v/>
      </c>
      <c r="H463" s="46">
        <f>IF($A463="","",IFERROR($E463/$G463,0))</f>
        <v/>
      </c>
      <c r="I463" s="31">
        <f>IF($A463="","",IF(COUNTIF('Frais généraux'!$A$2:$A$151,$A463)=0,"ID inconnu",IF(OR(NOT(ISNUMBER($E463)),$E463&lt;=0),"Coefficient invalide",IF(OR(AND($B463="Lot",OR($C463="",$D463&lt;&gt;"")),AND($B463="Période",OR($D463="",$C463&lt;&gt;"")),AND($B463&lt;&gt;"Lot",$B463&lt;&gt;"Période")),"Cible incohérente",IF(IF($B463="Lot",COUNTIFS('Ventilation'!$A$2:$A$501,$A463,'Ventilation'!$C$2:$C$501,$C463),COUNTIFS('Ventilation'!$A$2:$A$501,$A463,'Ventilation'!$D$2:$D$501,$D463))&gt;1,"Cible en double","")))))</f>
        <v/>
      </c>
      <c r="J463" s="45">
        <f>IF(OR($A463="",$I463&lt;&gt;""),"",$F463*$H463)</f>
        <v/>
      </c>
    </row>
    <row r="464">
      <c r="A464" s="23" t="n"/>
      <c r="B464" s="29">
        <f>IF($A464="","",IFERROR(_xlfn.XLOOKUP($A464,'Frais généraux'!$A$2:$A$151,'Frais généraux'!$G$2:$G$151),""))</f>
        <v/>
      </c>
      <c r="C464" s="28" t="n"/>
      <c r="D464" s="48" t="n"/>
      <c r="E464" s="32" t="n"/>
      <c r="F464" s="42">
        <f>IF($A464="","",IFERROR(_xlfn.XLOOKUP($A464,'Frais généraux'!$A$2:$A$151,'Frais généraux'!$I$2:$I$151),""))</f>
        <v/>
      </c>
      <c r="G464" s="33">
        <f>IF($A464="","",SUMIFS('Ventilation'!$E$2:$E$501,'Ventilation'!$A$2:$A$501,$A464))</f>
        <v/>
      </c>
      <c r="H464" s="43">
        <f>IF($A464="","",IFERROR($E464/$G464,0))</f>
        <v/>
      </c>
      <c r="I464" s="29">
        <f>IF($A464="","",IF(COUNTIF('Frais généraux'!$A$2:$A$151,$A464)=0,"ID inconnu",IF(OR(NOT(ISNUMBER($E464)),$E464&lt;=0),"Coefficient invalide",IF(OR(AND($B464="Lot",OR($C464="",$D464&lt;&gt;"")),AND($B464="Période",OR($D464="",$C464&lt;&gt;"")),AND($B464&lt;&gt;"Lot",$B464&lt;&gt;"Période")),"Cible incohérente",IF(IF($B464="Lot",COUNTIFS('Ventilation'!$A$2:$A$501,$A464,'Ventilation'!$C$2:$C$501,$C464),COUNTIFS('Ventilation'!$A$2:$A$501,$A464,'Ventilation'!$D$2:$D$501,$D464))&gt;1,"Cible en double","")))))</f>
        <v/>
      </c>
      <c r="J464" s="42">
        <f>IF(OR($A464="",$I464&lt;&gt;""),"",$F464*$H464)</f>
        <v/>
      </c>
    </row>
    <row r="465">
      <c r="A465" s="23" t="n"/>
      <c r="B465" s="31">
        <f>IF($A465="","",IFERROR(_xlfn.XLOOKUP($A465,'Frais généraux'!$A$2:$A$151,'Frais généraux'!$G$2:$G$151),""))</f>
        <v/>
      </c>
      <c r="C465" s="28" t="n"/>
      <c r="D465" s="48" t="n"/>
      <c r="E465" s="32" t="n"/>
      <c r="F465" s="45">
        <f>IF($A465="","",IFERROR(_xlfn.XLOOKUP($A465,'Frais généraux'!$A$2:$A$151,'Frais généraux'!$I$2:$I$151),""))</f>
        <v/>
      </c>
      <c r="G465" s="34">
        <f>IF($A465="","",SUMIFS('Ventilation'!$E$2:$E$501,'Ventilation'!$A$2:$A$501,$A465))</f>
        <v/>
      </c>
      <c r="H465" s="46">
        <f>IF($A465="","",IFERROR($E465/$G465,0))</f>
        <v/>
      </c>
      <c r="I465" s="31">
        <f>IF($A465="","",IF(COUNTIF('Frais généraux'!$A$2:$A$151,$A465)=0,"ID inconnu",IF(OR(NOT(ISNUMBER($E465)),$E465&lt;=0),"Coefficient invalide",IF(OR(AND($B465="Lot",OR($C465="",$D465&lt;&gt;"")),AND($B465="Période",OR($D465="",$C465&lt;&gt;"")),AND($B465&lt;&gt;"Lot",$B465&lt;&gt;"Période")),"Cible incohérente",IF(IF($B465="Lot",COUNTIFS('Ventilation'!$A$2:$A$501,$A465,'Ventilation'!$C$2:$C$501,$C465),COUNTIFS('Ventilation'!$A$2:$A$501,$A465,'Ventilation'!$D$2:$D$501,$D465))&gt;1,"Cible en double","")))))</f>
        <v/>
      </c>
      <c r="J465" s="45">
        <f>IF(OR($A465="",$I465&lt;&gt;""),"",$F465*$H465)</f>
        <v/>
      </c>
    </row>
    <row r="466">
      <c r="A466" s="23" t="n"/>
      <c r="B466" s="29">
        <f>IF($A466="","",IFERROR(_xlfn.XLOOKUP($A466,'Frais généraux'!$A$2:$A$151,'Frais généraux'!$G$2:$G$151),""))</f>
        <v/>
      </c>
      <c r="C466" s="28" t="n"/>
      <c r="D466" s="48" t="n"/>
      <c r="E466" s="32" t="n"/>
      <c r="F466" s="42">
        <f>IF($A466="","",IFERROR(_xlfn.XLOOKUP($A466,'Frais généraux'!$A$2:$A$151,'Frais généraux'!$I$2:$I$151),""))</f>
        <v/>
      </c>
      <c r="G466" s="33">
        <f>IF($A466="","",SUMIFS('Ventilation'!$E$2:$E$501,'Ventilation'!$A$2:$A$501,$A466))</f>
        <v/>
      </c>
      <c r="H466" s="43">
        <f>IF($A466="","",IFERROR($E466/$G466,0))</f>
        <v/>
      </c>
      <c r="I466" s="29">
        <f>IF($A466="","",IF(COUNTIF('Frais généraux'!$A$2:$A$151,$A466)=0,"ID inconnu",IF(OR(NOT(ISNUMBER($E466)),$E466&lt;=0),"Coefficient invalide",IF(OR(AND($B466="Lot",OR($C466="",$D466&lt;&gt;"")),AND($B466="Période",OR($D466="",$C466&lt;&gt;"")),AND($B466&lt;&gt;"Lot",$B466&lt;&gt;"Période")),"Cible incohérente",IF(IF($B466="Lot",COUNTIFS('Ventilation'!$A$2:$A$501,$A466,'Ventilation'!$C$2:$C$501,$C466),COUNTIFS('Ventilation'!$A$2:$A$501,$A466,'Ventilation'!$D$2:$D$501,$D466))&gt;1,"Cible en double","")))))</f>
        <v/>
      </c>
      <c r="J466" s="42">
        <f>IF(OR($A466="",$I466&lt;&gt;""),"",$F466*$H466)</f>
        <v/>
      </c>
    </row>
    <row r="467">
      <c r="A467" s="23" t="n"/>
      <c r="B467" s="31">
        <f>IF($A467="","",IFERROR(_xlfn.XLOOKUP($A467,'Frais généraux'!$A$2:$A$151,'Frais généraux'!$G$2:$G$151),""))</f>
        <v/>
      </c>
      <c r="C467" s="28" t="n"/>
      <c r="D467" s="48" t="n"/>
      <c r="E467" s="32" t="n"/>
      <c r="F467" s="45">
        <f>IF($A467="","",IFERROR(_xlfn.XLOOKUP($A467,'Frais généraux'!$A$2:$A$151,'Frais généraux'!$I$2:$I$151),""))</f>
        <v/>
      </c>
      <c r="G467" s="34">
        <f>IF($A467="","",SUMIFS('Ventilation'!$E$2:$E$501,'Ventilation'!$A$2:$A$501,$A467))</f>
        <v/>
      </c>
      <c r="H467" s="46">
        <f>IF($A467="","",IFERROR($E467/$G467,0))</f>
        <v/>
      </c>
      <c r="I467" s="31">
        <f>IF($A467="","",IF(COUNTIF('Frais généraux'!$A$2:$A$151,$A467)=0,"ID inconnu",IF(OR(NOT(ISNUMBER($E467)),$E467&lt;=0),"Coefficient invalide",IF(OR(AND($B467="Lot",OR($C467="",$D467&lt;&gt;"")),AND($B467="Période",OR($D467="",$C467&lt;&gt;"")),AND($B467&lt;&gt;"Lot",$B467&lt;&gt;"Période")),"Cible incohérente",IF(IF($B467="Lot",COUNTIFS('Ventilation'!$A$2:$A$501,$A467,'Ventilation'!$C$2:$C$501,$C467),COUNTIFS('Ventilation'!$A$2:$A$501,$A467,'Ventilation'!$D$2:$D$501,$D467))&gt;1,"Cible en double","")))))</f>
        <v/>
      </c>
      <c r="J467" s="45">
        <f>IF(OR($A467="",$I467&lt;&gt;""),"",$F467*$H467)</f>
        <v/>
      </c>
    </row>
    <row r="468">
      <c r="A468" s="23" t="n"/>
      <c r="B468" s="29">
        <f>IF($A468="","",IFERROR(_xlfn.XLOOKUP($A468,'Frais généraux'!$A$2:$A$151,'Frais généraux'!$G$2:$G$151),""))</f>
        <v/>
      </c>
      <c r="C468" s="28" t="n"/>
      <c r="D468" s="48" t="n"/>
      <c r="E468" s="32" t="n"/>
      <c r="F468" s="42">
        <f>IF($A468="","",IFERROR(_xlfn.XLOOKUP($A468,'Frais généraux'!$A$2:$A$151,'Frais généraux'!$I$2:$I$151),""))</f>
        <v/>
      </c>
      <c r="G468" s="33">
        <f>IF($A468="","",SUMIFS('Ventilation'!$E$2:$E$501,'Ventilation'!$A$2:$A$501,$A468))</f>
        <v/>
      </c>
      <c r="H468" s="43">
        <f>IF($A468="","",IFERROR($E468/$G468,0))</f>
        <v/>
      </c>
      <c r="I468" s="29">
        <f>IF($A468="","",IF(COUNTIF('Frais généraux'!$A$2:$A$151,$A468)=0,"ID inconnu",IF(OR(NOT(ISNUMBER($E468)),$E468&lt;=0),"Coefficient invalide",IF(OR(AND($B468="Lot",OR($C468="",$D468&lt;&gt;"")),AND($B468="Période",OR($D468="",$C468&lt;&gt;"")),AND($B468&lt;&gt;"Lot",$B468&lt;&gt;"Période")),"Cible incohérente",IF(IF($B468="Lot",COUNTIFS('Ventilation'!$A$2:$A$501,$A468,'Ventilation'!$C$2:$C$501,$C468),COUNTIFS('Ventilation'!$A$2:$A$501,$A468,'Ventilation'!$D$2:$D$501,$D468))&gt;1,"Cible en double","")))))</f>
        <v/>
      </c>
      <c r="J468" s="42">
        <f>IF(OR($A468="",$I468&lt;&gt;""),"",$F468*$H468)</f>
        <v/>
      </c>
    </row>
    <row r="469">
      <c r="A469" s="23" t="n"/>
      <c r="B469" s="31">
        <f>IF($A469="","",IFERROR(_xlfn.XLOOKUP($A469,'Frais généraux'!$A$2:$A$151,'Frais généraux'!$G$2:$G$151),""))</f>
        <v/>
      </c>
      <c r="C469" s="28" t="n"/>
      <c r="D469" s="48" t="n"/>
      <c r="E469" s="32" t="n"/>
      <c r="F469" s="45">
        <f>IF($A469="","",IFERROR(_xlfn.XLOOKUP($A469,'Frais généraux'!$A$2:$A$151,'Frais généraux'!$I$2:$I$151),""))</f>
        <v/>
      </c>
      <c r="G469" s="34">
        <f>IF($A469="","",SUMIFS('Ventilation'!$E$2:$E$501,'Ventilation'!$A$2:$A$501,$A469))</f>
        <v/>
      </c>
      <c r="H469" s="46">
        <f>IF($A469="","",IFERROR($E469/$G469,0))</f>
        <v/>
      </c>
      <c r="I469" s="31">
        <f>IF($A469="","",IF(COUNTIF('Frais généraux'!$A$2:$A$151,$A469)=0,"ID inconnu",IF(OR(NOT(ISNUMBER($E469)),$E469&lt;=0),"Coefficient invalide",IF(OR(AND($B469="Lot",OR($C469="",$D469&lt;&gt;"")),AND($B469="Période",OR($D469="",$C469&lt;&gt;"")),AND($B469&lt;&gt;"Lot",$B469&lt;&gt;"Période")),"Cible incohérente",IF(IF($B469="Lot",COUNTIFS('Ventilation'!$A$2:$A$501,$A469,'Ventilation'!$C$2:$C$501,$C469),COUNTIFS('Ventilation'!$A$2:$A$501,$A469,'Ventilation'!$D$2:$D$501,$D469))&gt;1,"Cible en double","")))))</f>
        <v/>
      </c>
      <c r="J469" s="45">
        <f>IF(OR($A469="",$I469&lt;&gt;""),"",$F469*$H469)</f>
        <v/>
      </c>
    </row>
    <row r="470">
      <c r="A470" s="23" t="n"/>
      <c r="B470" s="29">
        <f>IF($A470="","",IFERROR(_xlfn.XLOOKUP($A470,'Frais généraux'!$A$2:$A$151,'Frais généraux'!$G$2:$G$151),""))</f>
        <v/>
      </c>
      <c r="C470" s="28" t="n"/>
      <c r="D470" s="48" t="n"/>
      <c r="E470" s="32" t="n"/>
      <c r="F470" s="42">
        <f>IF($A470="","",IFERROR(_xlfn.XLOOKUP($A470,'Frais généraux'!$A$2:$A$151,'Frais généraux'!$I$2:$I$151),""))</f>
        <v/>
      </c>
      <c r="G470" s="33">
        <f>IF($A470="","",SUMIFS('Ventilation'!$E$2:$E$501,'Ventilation'!$A$2:$A$501,$A470))</f>
        <v/>
      </c>
      <c r="H470" s="43">
        <f>IF($A470="","",IFERROR($E470/$G470,0))</f>
        <v/>
      </c>
      <c r="I470" s="29">
        <f>IF($A470="","",IF(COUNTIF('Frais généraux'!$A$2:$A$151,$A470)=0,"ID inconnu",IF(OR(NOT(ISNUMBER($E470)),$E470&lt;=0),"Coefficient invalide",IF(OR(AND($B470="Lot",OR($C470="",$D470&lt;&gt;"")),AND($B470="Période",OR($D470="",$C470&lt;&gt;"")),AND($B470&lt;&gt;"Lot",$B470&lt;&gt;"Période")),"Cible incohérente",IF(IF($B470="Lot",COUNTIFS('Ventilation'!$A$2:$A$501,$A470,'Ventilation'!$C$2:$C$501,$C470),COUNTIFS('Ventilation'!$A$2:$A$501,$A470,'Ventilation'!$D$2:$D$501,$D470))&gt;1,"Cible en double","")))))</f>
        <v/>
      </c>
      <c r="J470" s="42">
        <f>IF(OR($A470="",$I470&lt;&gt;""),"",$F470*$H470)</f>
        <v/>
      </c>
    </row>
    <row r="471">
      <c r="A471" s="23" t="n"/>
      <c r="B471" s="31">
        <f>IF($A471="","",IFERROR(_xlfn.XLOOKUP($A471,'Frais généraux'!$A$2:$A$151,'Frais généraux'!$G$2:$G$151),""))</f>
        <v/>
      </c>
      <c r="C471" s="28" t="n"/>
      <c r="D471" s="48" t="n"/>
      <c r="E471" s="32" t="n"/>
      <c r="F471" s="45">
        <f>IF($A471="","",IFERROR(_xlfn.XLOOKUP($A471,'Frais généraux'!$A$2:$A$151,'Frais généraux'!$I$2:$I$151),""))</f>
        <v/>
      </c>
      <c r="G471" s="34">
        <f>IF($A471="","",SUMIFS('Ventilation'!$E$2:$E$501,'Ventilation'!$A$2:$A$501,$A471))</f>
        <v/>
      </c>
      <c r="H471" s="46">
        <f>IF($A471="","",IFERROR($E471/$G471,0))</f>
        <v/>
      </c>
      <c r="I471" s="31">
        <f>IF($A471="","",IF(COUNTIF('Frais généraux'!$A$2:$A$151,$A471)=0,"ID inconnu",IF(OR(NOT(ISNUMBER($E471)),$E471&lt;=0),"Coefficient invalide",IF(OR(AND($B471="Lot",OR($C471="",$D471&lt;&gt;"")),AND($B471="Période",OR($D471="",$C471&lt;&gt;"")),AND($B471&lt;&gt;"Lot",$B471&lt;&gt;"Période")),"Cible incohérente",IF(IF($B471="Lot",COUNTIFS('Ventilation'!$A$2:$A$501,$A471,'Ventilation'!$C$2:$C$501,$C471),COUNTIFS('Ventilation'!$A$2:$A$501,$A471,'Ventilation'!$D$2:$D$501,$D471))&gt;1,"Cible en double","")))))</f>
        <v/>
      </c>
      <c r="J471" s="45">
        <f>IF(OR($A471="",$I471&lt;&gt;""),"",$F471*$H471)</f>
        <v/>
      </c>
    </row>
    <row r="472">
      <c r="A472" s="23" t="n"/>
      <c r="B472" s="29">
        <f>IF($A472="","",IFERROR(_xlfn.XLOOKUP($A472,'Frais généraux'!$A$2:$A$151,'Frais généraux'!$G$2:$G$151),""))</f>
        <v/>
      </c>
      <c r="C472" s="28" t="n"/>
      <c r="D472" s="48" t="n"/>
      <c r="E472" s="32" t="n"/>
      <c r="F472" s="42">
        <f>IF($A472="","",IFERROR(_xlfn.XLOOKUP($A472,'Frais généraux'!$A$2:$A$151,'Frais généraux'!$I$2:$I$151),""))</f>
        <v/>
      </c>
      <c r="G472" s="33">
        <f>IF($A472="","",SUMIFS('Ventilation'!$E$2:$E$501,'Ventilation'!$A$2:$A$501,$A472))</f>
        <v/>
      </c>
      <c r="H472" s="43">
        <f>IF($A472="","",IFERROR($E472/$G472,0))</f>
        <v/>
      </c>
      <c r="I472" s="29">
        <f>IF($A472="","",IF(COUNTIF('Frais généraux'!$A$2:$A$151,$A472)=0,"ID inconnu",IF(OR(NOT(ISNUMBER($E472)),$E472&lt;=0),"Coefficient invalide",IF(OR(AND($B472="Lot",OR($C472="",$D472&lt;&gt;"")),AND($B472="Période",OR($D472="",$C472&lt;&gt;"")),AND($B472&lt;&gt;"Lot",$B472&lt;&gt;"Période")),"Cible incohérente",IF(IF($B472="Lot",COUNTIFS('Ventilation'!$A$2:$A$501,$A472,'Ventilation'!$C$2:$C$501,$C472),COUNTIFS('Ventilation'!$A$2:$A$501,$A472,'Ventilation'!$D$2:$D$501,$D472))&gt;1,"Cible en double","")))))</f>
        <v/>
      </c>
      <c r="J472" s="42">
        <f>IF(OR($A472="",$I472&lt;&gt;""),"",$F472*$H472)</f>
        <v/>
      </c>
    </row>
    <row r="473">
      <c r="A473" s="23" t="n"/>
      <c r="B473" s="31">
        <f>IF($A473="","",IFERROR(_xlfn.XLOOKUP($A473,'Frais généraux'!$A$2:$A$151,'Frais généraux'!$G$2:$G$151),""))</f>
        <v/>
      </c>
      <c r="C473" s="28" t="n"/>
      <c r="D473" s="48" t="n"/>
      <c r="E473" s="32" t="n"/>
      <c r="F473" s="45">
        <f>IF($A473="","",IFERROR(_xlfn.XLOOKUP($A473,'Frais généraux'!$A$2:$A$151,'Frais généraux'!$I$2:$I$151),""))</f>
        <v/>
      </c>
      <c r="G473" s="34">
        <f>IF($A473="","",SUMIFS('Ventilation'!$E$2:$E$501,'Ventilation'!$A$2:$A$501,$A473))</f>
        <v/>
      </c>
      <c r="H473" s="46">
        <f>IF($A473="","",IFERROR($E473/$G473,0))</f>
        <v/>
      </c>
      <c r="I473" s="31">
        <f>IF($A473="","",IF(COUNTIF('Frais généraux'!$A$2:$A$151,$A473)=0,"ID inconnu",IF(OR(NOT(ISNUMBER($E473)),$E473&lt;=0),"Coefficient invalide",IF(OR(AND($B473="Lot",OR($C473="",$D473&lt;&gt;"")),AND($B473="Période",OR($D473="",$C473&lt;&gt;"")),AND($B473&lt;&gt;"Lot",$B473&lt;&gt;"Période")),"Cible incohérente",IF(IF($B473="Lot",COUNTIFS('Ventilation'!$A$2:$A$501,$A473,'Ventilation'!$C$2:$C$501,$C473),COUNTIFS('Ventilation'!$A$2:$A$501,$A473,'Ventilation'!$D$2:$D$501,$D473))&gt;1,"Cible en double","")))))</f>
        <v/>
      </c>
      <c r="J473" s="45">
        <f>IF(OR($A473="",$I473&lt;&gt;""),"",$F473*$H473)</f>
        <v/>
      </c>
    </row>
    <row r="474">
      <c r="A474" s="23" t="n"/>
      <c r="B474" s="29">
        <f>IF($A474="","",IFERROR(_xlfn.XLOOKUP($A474,'Frais généraux'!$A$2:$A$151,'Frais généraux'!$G$2:$G$151),""))</f>
        <v/>
      </c>
      <c r="C474" s="28" t="n"/>
      <c r="D474" s="48" t="n"/>
      <c r="E474" s="32" t="n"/>
      <c r="F474" s="42">
        <f>IF($A474="","",IFERROR(_xlfn.XLOOKUP($A474,'Frais généraux'!$A$2:$A$151,'Frais généraux'!$I$2:$I$151),""))</f>
        <v/>
      </c>
      <c r="G474" s="33">
        <f>IF($A474="","",SUMIFS('Ventilation'!$E$2:$E$501,'Ventilation'!$A$2:$A$501,$A474))</f>
        <v/>
      </c>
      <c r="H474" s="43">
        <f>IF($A474="","",IFERROR($E474/$G474,0))</f>
        <v/>
      </c>
      <c r="I474" s="29">
        <f>IF($A474="","",IF(COUNTIF('Frais généraux'!$A$2:$A$151,$A474)=0,"ID inconnu",IF(OR(NOT(ISNUMBER($E474)),$E474&lt;=0),"Coefficient invalide",IF(OR(AND($B474="Lot",OR($C474="",$D474&lt;&gt;"")),AND($B474="Période",OR($D474="",$C474&lt;&gt;"")),AND($B474&lt;&gt;"Lot",$B474&lt;&gt;"Période")),"Cible incohérente",IF(IF($B474="Lot",COUNTIFS('Ventilation'!$A$2:$A$501,$A474,'Ventilation'!$C$2:$C$501,$C474),COUNTIFS('Ventilation'!$A$2:$A$501,$A474,'Ventilation'!$D$2:$D$501,$D474))&gt;1,"Cible en double","")))))</f>
        <v/>
      </c>
      <c r="J474" s="42">
        <f>IF(OR($A474="",$I474&lt;&gt;""),"",$F474*$H474)</f>
        <v/>
      </c>
    </row>
    <row r="475">
      <c r="A475" s="23" t="n"/>
      <c r="B475" s="31">
        <f>IF($A475="","",IFERROR(_xlfn.XLOOKUP($A475,'Frais généraux'!$A$2:$A$151,'Frais généraux'!$G$2:$G$151),""))</f>
        <v/>
      </c>
      <c r="C475" s="28" t="n"/>
      <c r="D475" s="48" t="n"/>
      <c r="E475" s="32" t="n"/>
      <c r="F475" s="45">
        <f>IF($A475="","",IFERROR(_xlfn.XLOOKUP($A475,'Frais généraux'!$A$2:$A$151,'Frais généraux'!$I$2:$I$151),""))</f>
        <v/>
      </c>
      <c r="G475" s="34">
        <f>IF($A475="","",SUMIFS('Ventilation'!$E$2:$E$501,'Ventilation'!$A$2:$A$501,$A475))</f>
        <v/>
      </c>
      <c r="H475" s="46">
        <f>IF($A475="","",IFERROR($E475/$G475,0))</f>
        <v/>
      </c>
      <c r="I475" s="31">
        <f>IF($A475="","",IF(COUNTIF('Frais généraux'!$A$2:$A$151,$A475)=0,"ID inconnu",IF(OR(NOT(ISNUMBER($E475)),$E475&lt;=0),"Coefficient invalide",IF(OR(AND($B475="Lot",OR($C475="",$D475&lt;&gt;"")),AND($B475="Période",OR($D475="",$C475&lt;&gt;"")),AND($B475&lt;&gt;"Lot",$B475&lt;&gt;"Période")),"Cible incohérente",IF(IF($B475="Lot",COUNTIFS('Ventilation'!$A$2:$A$501,$A475,'Ventilation'!$C$2:$C$501,$C475),COUNTIFS('Ventilation'!$A$2:$A$501,$A475,'Ventilation'!$D$2:$D$501,$D475))&gt;1,"Cible en double","")))))</f>
        <v/>
      </c>
      <c r="J475" s="45">
        <f>IF(OR($A475="",$I475&lt;&gt;""),"",$F475*$H475)</f>
        <v/>
      </c>
    </row>
    <row r="476">
      <c r="A476" s="23" t="n"/>
      <c r="B476" s="29">
        <f>IF($A476="","",IFERROR(_xlfn.XLOOKUP($A476,'Frais généraux'!$A$2:$A$151,'Frais généraux'!$G$2:$G$151),""))</f>
        <v/>
      </c>
      <c r="C476" s="28" t="n"/>
      <c r="D476" s="48" t="n"/>
      <c r="E476" s="32" t="n"/>
      <c r="F476" s="42">
        <f>IF($A476="","",IFERROR(_xlfn.XLOOKUP($A476,'Frais généraux'!$A$2:$A$151,'Frais généraux'!$I$2:$I$151),""))</f>
        <v/>
      </c>
      <c r="G476" s="33">
        <f>IF($A476="","",SUMIFS('Ventilation'!$E$2:$E$501,'Ventilation'!$A$2:$A$501,$A476))</f>
        <v/>
      </c>
      <c r="H476" s="43">
        <f>IF($A476="","",IFERROR($E476/$G476,0))</f>
        <v/>
      </c>
      <c r="I476" s="29">
        <f>IF($A476="","",IF(COUNTIF('Frais généraux'!$A$2:$A$151,$A476)=0,"ID inconnu",IF(OR(NOT(ISNUMBER($E476)),$E476&lt;=0),"Coefficient invalide",IF(OR(AND($B476="Lot",OR($C476="",$D476&lt;&gt;"")),AND($B476="Période",OR($D476="",$C476&lt;&gt;"")),AND($B476&lt;&gt;"Lot",$B476&lt;&gt;"Période")),"Cible incohérente",IF(IF($B476="Lot",COUNTIFS('Ventilation'!$A$2:$A$501,$A476,'Ventilation'!$C$2:$C$501,$C476),COUNTIFS('Ventilation'!$A$2:$A$501,$A476,'Ventilation'!$D$2:$D$501,$D476))&gt;1,"Cible en double","")))))</f>
        <v/>
      </c>
      <c r="J476" s="42">
        <f>IF(OR($A476="",$I476&lt;&gt;""),"",$F476*$H476)</f>
        <v/>
      </c>
    </row>
    <row r="477">
      <c r="A477" s="23" t="n"/>
      <c r="B477" s="31">
        <f>IF($A477="","",IFERROR(_xlfn.XLOOKUP($A477,'Frais généraux'!$A$2:$A$151,'Frais généraux'!$G$2:$G$151),""))</f>
        <v/>
      </c>
      <c r="C477" s="28" t="n"/>
      <c r="D477" s="48" t="n"/>
      <c r="E477" s="32" t="n"/>
      <c r="F477" s="45">
        <f>IF($A477="","",IFERROR(_xlfn.XLOOKUP($A477,'Frais généraux'!$A$2:$A$151,'Frais généraux'!$I$2:$I$151),""))</f>
        <v/>
      </c>
      <c r="G477" s="34">
        <f>IF($A477="","",SUMIFS('Ventilation'!$E$2:$E$501,'Ventilation'!$A$2:$A$501,$A477))</f>
        <v/>
      </c>
      <c r="H477" s="46">
        <f>IF($A477="","",IFERROR($E477/$G477,0))</f>
        <v/>
      </c>
      <c r="I477" s="31">
        <f>IF($A477="","",IF(COUNTIF('Frais généraux'!$A$2:$A$151,$A477)=0,"ID inconnu",IF(OR(NOT(ISNUMBER($E477)),$E477&lt;=0),"Coefficient invalide",IF(OR(AND($B477="Lot",OR($C477="",$D477&lt;&gt;"")),AND($B477="Période",OR($D477="",$C477&lt;&gt;"")),AND($B477&lt;&gt;"Lot",$B477&lt;&gt;"Période")),"Cible incohérente",IF(IF($B477="Lot",COUNTIFS('Ventilation'!$A$2:$A$501,$A477,'Ventilation'!$C$2:$C$501,$C477),COUNTIFS('Ventilation'!$A$2:$A$501,$A477,'Ventilation'!$D$2:$D$501,$D477))&gt;1,"Cible en double","")))))</f>
        <v/>
      </c>
      <c r="J477" s="45">
        <f>IF(OR($A477="",$I477&lt;&gt;""),"",$F477*$H477)</f>
        <v/>
      </c>
    </row>
    <row r="478">
      <c r="A478" s="23" t="n"/>
      <c r="B478" s="29">
        <f>IF($A478="","",IFERROR(_xlfn.XLOOKUP($A478,'Frais généraux'!$A$2:$A$151,'Frais généraux'!$G$2:$G$151),""))</f>
        <v/>
      </c>
      <c r="C478" s="28" t="n"/>
      <c r="D478" s="48" t="n"/>
      <c r="E478" s="32" t="n"/>
      <c r="F478" s="42">
        <f>IF($A478="","",IFERROR(_xlfn.XLOOKUP($A478,'Frais généraux'!$A$2:$A$151,'Frais généraux'!$I$2:$I$151),""))</f>
        <v/>
      </c>
      <c r="G478" s="33">
        <f>IF($A478="","",SUMIFS('Ventilation'!$E$2:$E$501,'Ventilation'!$A$2:$A$501,$A478))</f>
        <v/>
      </c>
      <c r="H478" s="43">
        <f>IF($A478="","",IFERROR($E478/$G478,0))</f>
        <v/>
      </c>
      <c r="I478" s="29">
        <f>IF($A478="","",IF(COUNTIF('Frais généraux'!$A$2:$A$151,$A478)=0,"ID inconnu",IF(OR(NOT(ISNUMBER($E478)),$E478&lt;=0),"Coefficient invalide",IF(OR(AND($B478="Lot",OR($C478="",$D478&lt;&gt;"")),AND($B478="Période",OR($D478="",$C478&lt;&gt;"")),AND($B478&lt;&gt;"Lot",$B478&lt;&gt;"Période")),"Cible incohérente",IF(IF($B478="Lot",COUNTIFS('Ventilation'!$A$2:$A$501,$A478,'Ventilation'!$C$2:$C$501,$C478),COUNTIFS('Ventilation'!$A$2:$A$501,$A478,'Ventilation'!$D$2:$D$501,$D478))&gt;1,"Cible en double","")))))</f>
        <v/>
      </c>
      <c r="J478" s="42">
        <f>IF(OR($A478="",$I478&lt;&gt;""),"",$F478*$H478)</f>
        <v/>
      </c>
    </row>
    <row r="479">
      <c r="A479" s="23" t="n"/>
      <c r="B479" s="31">
        <f>IF($A479="","",IFERROR(_xlfn.XLOOKUP($A479,'Frais généraux'!$A$2:$A$151,'Frais généraux'!$G$2:$G$151),""))</f>
        <v/>
      </c>
      <c r="C479" s="28" t="n"/>
      <c r="D479" s="48" t="n"/>
      <c r="E479" s="32" t="n"/>
      <c r="F479" s="45">
        <f>IF($A479="","",IFERROR(_xlfn.XLOOKUP($A479,'Frais généraux'!$A$2:$A$151,'Frais généraux'!$I$2:$I$151),""))</f>
        <v/>
      </c>
      <c r="G479" s="34">
        <f>IF($A479="","",SUMIFS('Ventilation'!$E$2:$E$501,'Ventilation'!$A$2:$A$501,$A479))</f>
        <v/>
      </c>
      <c r="H479" s="46">
        <f>IF($A479="","",IFERROR($E479/$G479,0))</f>
        <v/>
      </c>
      <c r="I479" s="31">
        <f>IF($A479="","",IF(COUNTIF('Frais généraux'!$A$2:$A$151,$A479)=0,"ID inconnu",IF(OR(NOT(ISNUMBER($E479)),$E479&lt;=0),"Coefficient invalide",IF(OR(AND($B479="Lot",OR($C479="",$D479&lt;&gt;"")),AND($B479="Période",OR($D479="",$C479&lt;&gt;"")),AND($B479&lt;&gt;"Lot",$B479&lt;&gt;"Période")),"Cible incohérente",IF(IF($B479="Lot",COUNTIFS('Ventilation'!$A$2:$A$501,$A479,'Ventilation'!$C$2:$C$501,$C479),COUNTIFS('Ventilation'!$A$2:$A$501,$A479,'Ventilation'!$D$2:$D$501,$D479))&gt;1,"Cible en double","")))))</f>
        <v/>
      </c>
      <c r="J479" s="45">
        <f>IF(OR($A479="",$I479&lt;&gt;""),"",$F479*$H479)</f>
        <v/>
      </c>
    </row>
    <row r="480">
      <c r="A480" s="23" t="n"/>
      <c r="B480" s="29">
        <f>IF($A480="","",IFERROR(_xlfn.XLOOKUP($A480,'Frais généraux'!$A$2:$A$151,'Frais généraux'!$G$2:$G$151),""))</f>
        <v/>
      </c>
      <c r="C480" s="28" t="n"/>
      <c r="D480" s="48" t="n"/>
      <c r="E480" s="32" t="n"/>
      <c r="F480" s="42">
        <f>IF($A480="","",IFERROR(_xlfn.XLOOKUP($A480,'Frais généraux'!$A$2:$A$151,'Frais généraux'!$I$2:$I$151),""))</f>
        <v/>
      </c>
      <c r="G480" s="33">
        <f>IF($A480="","",SUMIFS('Ventilation'!$E$2:$E$501,'Ventilation'!$A$2:$A$501,$A480))</f>
        <v/>
      </c>
      <c r="H480" s="43">
        <f>IF($A480="","",IFERROR($E480/$G480,0))</f>
        <v/>
      </c>
      <c r="I480" s="29">
        <f>IF($A480="","",IF(COUNTIF('Frais généraux'!$A$2:$A$151,$A480)=0,"ID inconnu",IF(OR(NOT(ISNUMBER($E480)),$E480&lt;=0),"Coefficient invalide",IF(OR(AND($B480="Lot",OR($C480="",$D480&lt;&gt;"")),AND($B480="Période",OR($D480="",$C480&lt;&gt;"")),AND($B480&lt;&gt;"Lot",$B480&lt;&gt;"Période")),"Cible incohérente",IF(IF($B480="Lot",COUNTIFS('Ventilation'!$A$2:$A$501,$A480,'Ventilation'!$C$2:$C$501,$C480),COUNTIFS('Ventilation'!$A$2:$A$501,$A480,'Ventilation'!$D$2:$D$501,$D480))&gt;1,"Cible en double","")))))</f>
        <v/>
      </c>
      <c r="J480" s="42">
        <f>IF(OR($A480="",$I480&lt;&gt;""),"",$F480*$H480)</f>
        <v/>
      </c>
    </row>
    <row r="481">
      <c r="A481" s="23" t="n"/>
      <c r="B481" s="31">
        <f>IF($A481="","",IFERROR(_xlfn.XLOOKUP($A481,'Frais généraux'!$A$2:$A$151,'Frais généraux'!$G$2:$G$151),""))</f>
        <v/>
      </c>
      <c r="C481" s="28" t="n"/>
      <c r="D481" s="48" t="n"/>
      <c r="E481" s="32" t="n"/>
      <c r="F481" s="45">
        <f>IF($A481="","",IFERROR(_xlfn.XLOOKUP($A481,'Frais généraux'!$A$2:$A$151,'Frais généraux'!$I$2:$I$151),""))</f>
        <v/>
      </c>
      <c r="G481" s="34">
        <f>IF($A481="","",SUMIFS('Ventilation'!$E$2:$E$501,'Ventilation'!$A$2:$A$501,$A481))</f>
        <v/>
      </c>
      <c r="H481" s="46">
        <f>IF($A481="","",IFERROR($E481/$G481,0))</f>
        <v/>
      </c>
      <c r="I481" s="31">
        <f>IF($A481="","",IF(COUNTIF('Frais généraux'!$A$2:$A$151,$A481)=0,"ID inconnu",IF(OR(NOT(ISNUMBER($E481)),$E481&lt;=0),"Coefficient invalide",IF(OR(AND($B481="Lot",OR($C481="",$D481&lt;&gt;"")),AND($B481="Période",OR($D481="",$C481&lt;&gt;"")),AND($B481&lt;&gt;"Lot",$B481&lt;&gt;"Période")),"Cible incohérente",IF(IF($B481="Lot",COUNTIFS('Ventilation'!$A$2:$A$501,$A481,'Ventilation'!$C$2:$C$501,$C481),COUNTIFS('Ventilation'!$A$2:$A$501,$A481,'Ventilation'!$D$2:$D$501,$D481))&gt;1,"Cible en double","")))))</f>
        <v/>
      </c>
      <c r="J481" s="45">
        <f>IF(OR($A481="",$I481&lt;&gt;""),"",$F481*$H481)</f>
        <v/>
      </c>
    </row>
    <row r="482">
      <c r="A482" s="23" t="n"/>
      <c r="B482" s="29">
        <f>IF($A482="","",IFERROR(_xlfn.XLOOKUP($A482,'Frais généraux'!$A$2:$A$151,'Frais généraux'!$G$2:$G$151),""))</f>
        <v/>
      </c>
      <c r="C482" s="28" t="n"/>
      <c r="D482" s="48" t="n"/>
      <c r="E482" s="32" t="n"/>
      <c r="F482" s="42">
        <f>IF($A482="","",IFERROR(_xlfn.XLOOKUP($A482,'Frais généraux'!$A$2:$A$151,'Frais généraux'!$I$2:$I$151),""))</f>
        <v/>
      </c>
      <c r="G482" s="33">
        <f>IF($A482="","",SUMIFS('Ventilation'!$E$2:$E$501,'Ventilation'!$A$2:$A$501,$A482))</f>
        <v/>
      </c>
      <c r="H482" s="43">
        <f>IF($A482="","",IFERROR($E482/$G482,0))</f>
        <v/>
      </c>
      <c r="I482" s="29">
        <f>IF($A482="","",IF(COUNTIF('Frais généraux'!$A$2:$A$151,$A482)=0,"ID inconnu",IF(OR(NOT(ISNUMBER($E482)),$E482&lt;=0),"Coefficient invalide",IF(OR(AND($B482="Lot",OR($C482="",$D482&lt;&gt;"")),AND($B482="Période",OR($D482="",$C482&lt;&gt;"")),AND($B482&lt;&gt;"Lot",$B482&lt;&gt;"Période")),"Cible incohérente",IF(IF($B482="Lot",COUNTIFS('Ventilation'!$A$2:$A$501,$A482,'Ventilation'!$C$2:$C$501,$C482),COUNTIFS('Ventilation'!$A$2:$A$501,$A482,'Ventilation'!$D$2:$D$501,$D482))&gt;1,"Cible en double","")))))</f>
        <v/>
      </c>
      <c r="J482" s="42">
        <f>IF(OR($A482="",$I482&lt;&gt;""),"",$F482*$H482)</f>
        <v/>
      </c>
    </row>
    <row r="483">
      <c r="A483" s="23" t="n"/>
      <c r="B483" s="31">
        <f>IF($A483="","",IFERROR(_xlfn.XLOOKUP($A483,'Frais généraux'!$A$2:$A$151,'Frais généraux'!$G$2:$G$151),""))</f>
        <v/>
      </c>
      <c r="C483" s="28" t="n"/>
      <c r="D483" s="48" t="n"/>
      <c r="E483" s="32" t="n"/>
      <c r="F483" s="45">
        <f>IF($A483="","",IFERROR(_xlfn.XLOOKUP($A483,'Frais généraux'!$A$2:$A$151,'Frais généraux'!$I$2:$I$151),""))</f>
        <v/>
      </c>
      <c r="G483" s="34">
        <f>IF($A483="","",SUMIFS('Ventilation'!$E$2:$E$501,'Ventilation'!$A$2:$A$501,$A483))</f>
        <v/>
      </c>
      <c r="H483" s="46">
        <f>IF($A483="","",IFERROR($E483/$G483,0))</f>
        <v/>
      </c>
      <c r="I483" s="31">
        <f>IF($A483="","",IF(COUNTIF('Frais généraux'!$A$2:$A$151,$A483)=0,"ID inconnu",IF(OR(NOT(ISNUMBER($E483)),$E483&lt;=0),"Coefficient invalide",IF(OR(AND($B483="Lot",OR($C483="",$D483&lt;&gt;"")),AND($B483="Période",OR($D483="",$C483&lt;&gt;"")),AND($B483&lt;&gt;"Lot",$B483&lt;&gt;"Période")),"Cible incohérente",IF(IF($B483="Lot",COUNTIFS('Ventilation'!$A$2:$A$501,$A483,'Ventilation'!$C$2:$C$501,$C483),COUNTIFS('Ventilation'!$A$2:$A$501,$A483,'Ventilation'!$D$2:$D$501,$D483))&gt;1,"Cible en double","")))))</f>
        <v/>
      </c>
      <c r="J483" s="45">
        <f>IF(OR($A483="",$I483&lt;&gt;""),"",$F483*$H483)</f>
        <v/>
      </c>
    </row>
    <row r="484">
      <c r="A484" s="23" t="n"/>
      <c r="B484" s="29">
        <f>IF($A484="","",IFERROR(_xlfn.XLOOKUP($A484,'Frais généraux'!$A$2:$A$151,'Frais généraux'!$G$2:$G$151),""))</f>
        <v/>
      </c>
      <c r="C484" s="28" t="n"/>
      <c r="D484" s="48" t="n"/>
      <c r="E484" s="32" t="n"/>
      <c r="F484" s="42">
        <f>IF($A484="","",IFERROR(_xlfn.XLOOKUP($A484,'Frais généraux'!$A$2:$A$151,'Frais généraux'!$I$2:$I$151),""))</f>
        <v/>
      </c>
      <c r="G484" s="33">
        <f>IF($A484="","",SUMIFS('Ventilation'!$E$2:$E$501,'Ventilation'!$A$2:$A$501,$A484))</f>
        <v/>
      </c>
      <c r="H484" s="43">
        <f>IF($A484="","",IFERROR($E484/$G484,0))</f>
        <v/>
      </c>
      <c r="I484" s="29">
        <f>IF($A484="","",IF(COUNTIF('Frais généraux'!$A$2:$A$151,$A484)=0,"ID inconnu",IF(OR(NOT(ISNUMBER($E484)),$E484&lt;=0),"Coefficient invalide",IF(OR(AND($B484="Lot",OR($C484="",$D484&lt;&gt;"")),AND($B484="Période",OR($D484="",$C484&lt;&gt;"")),AND($B484&lt;&gt;"Lot",$B484&lt;&gt;"Période")),"Cible incohérente",IF(IF($B484="Lot",COUNTIFS('Ventilation'!$A$2:$A$501,$A484,'Ventilation'!$C$2:$C$501,$C484),COUNTIFS('Ventilation'!$A$2:$A$501,$A484,'Ventilation'!$D$2:$D$501,$D484))&gt;1,"Cible en double","")))))</f>
        <v/>
      </c>
      <c r="J484" s="42">
        <f>IF(OR($A484="",$I484&lt;&gt;""),"",$F484*$H484)</f>
        <v/>
      </c>
    </row>
    <row r="485">
      <c r="A485" s="23" t="n"/>
      <c r="B485" s="31">
        <f>IF($A485="","",IFERROR(_xlfn.XLOOKUP($A485,'Frais généraux'!$A$2:$A$151,'Frais généraux'!$G$2:$G$151),""))</f>
        <v/>
      </c>
      <c r="C485" s="28" t="n"/>
      <c r="D485" s="48" t="n"/>
      <c r="E485" s="32" t="n"/>
      <c r="F485" s="45">
        <f>IF($A485="","",IFERROR(_xlfn.XLOOKUP($A485,'Frais généraux'!$A$2:$A$151,'Frais généraux'!$I$2:$I$151),""))</f>
        <v/>
      </c>
      <c r="G485" s="34">
        <f>IF($A485="","",SUMIFS('Ventilation'!$E$2:$E$501,'Ventilation'!$A$2:$A$501,$A485))</f>
        <v/>
      </c>
      <c r="H485" s="46">
        <f>IF($A485="","",IFERROR($E485/$G485,0))</f>
        <v/>
      </c>
      <c r="I485" s="31">
        <f>IF($A485="","",IF(COUNTIF('Frais généraux'!$A$2:$A$151,$A485)=0,"ID inconnu",IF(OR(NOT(ISNUMBER($E485)),$E485&lt;=0),"Coefficient invalide",IF(OR(AND($B485="Lot",OR($C485="",$D485&lt;&gt;"")),AND($B485="Période",OR($D485="",$C485&lt;&gt;"")),AND($B485&lt;&gt;"Lot",$B485&lt;&gt;"Période")),"Cible incohérente",IF(IF($B485="Lot",COUNTIFS('Ventilation'!$A$2:$A$501,$A485,'Ventilation'!$C$2:$C$501,$C485),COUNTIFS('Ventilation'!$A$2:$A$501,$A485,'Ventilation'!$D$2:$D$501,$D485))&gt;1,"Cible en double","")))))</f>
        <v/>
      </c>
      <c r="J485" s="45">
        <f>IF(OR($A485="",$I485&lt;&gt;""),"",$F485*$H485)</f>
        <v/>
      </c>
    </row>
    <row r="486">
      <c r="A486" s="23" t="n"/>
      <c r="B486" s="29">
        <f>IF($A486="","",IFERROR(_xlfn.XLOOKUP($A486,'Frais généraux'!$A$2:$A$151,'Frais généraux'!$G$2:$G$151),""))</f>
        <v/>
      </c>
      <c r="C486" s="28" t="n"/>
      <c r="D486" s="48" t="n"/>
      <c r="E486" s="32" t="n"/>
      <c r="F486" s="42">
        <f>IF($A486="","",IFERROR(_xlfn.XLOOKUP($A486,'Frais généraux'!$A$2:$A$151,'Frais généraux'!$I$2:$I$151),""))</f>
        <v/>
      </c>
      <c r="G486" s="33">
        <f>IF($A486="","",SUMIFS('Ventilation'!$E$2:$E$501,'Ventilation'!$A$2:$A$501,$A486))</f>
        <v/>
      </c>
      <c r="H486" s="43">
        <f>IF($A486="","",IFERROR($E486/$G486,0))</f>
        <v/>
      </c>
      <c r="I486" s="29">
        <f>IF($A486="","",IF(COUNTIF('Frais généraux'!$A$2:$A$151,$A486)=0,"ID inconnu",IF(OR(NOT(ISNUMBER($E486)),$E486&lt;=0),"Coefficient invalide",IF(OR(AND($B486="Lot",OR($C486="",$D486&lt;&gt;"")),AND($B486="Période",OR($D486="",$C486&lt;&gt;"")),AND($B486&lt;&gt;"Lot",$B486&lt;&gt;"Période")),"Cible incohérente",IF(IF($B486="Lot",COUNTIFS('Ventilation'!$A$2:$A$501,$A486,'Ventilation'!$C$2:$C$501,$C486),COUNTIFS('Ventilation'!$A$2:$A$501,$A486,'Ventilation'!$D$2:$D$501,$D486))&gt;1,"Cible en double","")))))</f>
        <v/>
      </c>
      <c r="J486" s="42">
        <f>IF(OR($A486="",$I486&lt;&gt;""),"",$F486*$H486)</f>
        <v/>
      </c>
    </row>
    <row r="487">
      <c r="A487" s="23" t="n"/>
      <c r="B487" s="31">
        <f>IF($A487="","",IFERROR(_xlfn.XLOOKUP($A487,'Frais généraux'!$A$2:$A$151,'Frais généraux'!$G$2:$G$151),""))</f>
        <v/>
      </c>
      <c r="C487" s="28" t="n"/>
      <c r="D487" s="48" t="n"/>
      <c r="E487" s="32" t="n"/>
      <c r="F487" s="45">
        <f>IF($A487="","",IFERROR(_xlfn.XLOOKUP($A487,'Frais généraux'!$A$2:$A$151,'Frais généraux'!$I$2:$I$151),""))</f>
        <v/>
      </c>
      <c r="G487" s="34">
        <f>IF($A487="","",SUMIFS('Ventilation'!$E$2:$E$501,'Ventilation'!$A$2:$A$501,$A487))</f>
        <v/>
      </c>
      <c r="H487" s="46">
        <f>IF($A487="","",IFERROR($E487/$G487,0))</f>
        <v/>
      </c>
      <c r="I487" s="31">
        <f>IF($A487="","",IF(COUNTIF('Frais généraux'!$A$2:$A$151,$A487)=0,"ID inconnu",IF(OR(NOT(ISNUMBER($E487)),$E487&lt;=0),"Coefficient invalide",IF(OR(AND($B487="Lot",OR($C487="",$D487&lt;&gt;"")),AND($B487="Période",OR($D487="",$C487&lt;&gt;"")),AND($B487&lt;&gt;"Lot",$B487&lt;&gt;"Période")),"Cible incohérente",IF(IF($B487="Lot",COUNTIFS('Ventilation'!$A$2:$A$501,$A487,'Ventilation'!$C$2:$C$501,$C487),COUNTIFS('Ventilation'!$A$2:$A$501,$A487,'Ventilation'!$D$2:$D$501,$D487))&gt;1,"Cible en double","")))))</f>
        <v/>
      </c>
      <c r="J487" s="45">
        <f>IF(OR($A487="",$I487&lt;&gt;""),"",$F487*$H487)</f>
        <v/>
      </c>
    </row>
    <row r="488">
      <c r="A488" s="23" t="n"/>
      <c r="B488" s="29">
        <f>IF($A488="","",IFERROR(_xlfn.XLOOKUP($A488,'Frais généraux'!$A$2:$A$151,'Frais généraux'!$G$2:$G$151),""))</f>
        <v/>
      </c>
      <c r="C488" s="28" t="n"/>
      <c r="D488" s="48" t="n"/>
      <c r="E488" s="32" t="n"/>
      <c r="F488" s="42">
        <f>IF($A488="","",IFERROR(_xlfn.XLOOKUP($A488,'Frais généraux'!$A$2:$A$151,'Frais généraux'!$I$2:$I$151),""))</f>
        <v/>
      </c>
      <c r="G488" s="33">
        <f>IF($A488="","",SUMIFS('Ventilation'!$E$2:$E$501,'Ventilation'!$A$2:$A$501,$A488))</f>
        <v/>
      </c>
      <c r="H488" s="43">
        <f>IF($A488="","",IFERROR($E488/$G488,0))</f>
        <v/>
      </c>
      <c r="I488" s="29">
        <f>IF($A488="","",IF(COUNTIF('Frais généraux'!$A$2:$A$151,$A488)=0,"ID inconnu",IF(OR(NOT(ISNUMBER($E488)),$E488&lt;=0),"Coefficient invalide",IF(OR(AND($B488="Lot",OR($C488="",$D488&lt;&gt;"")),AND($B488="Période",OR($D488="",$C488&lt;&gt;"")),AND($B488&lt;&gt;"Lot",$B488&lt;&gt;"Période")),"Cible incohérente",IF(IF($B488="Lot",COUNTIFS('Ventilation'!$A$2:$A$501,$A488,'Ventilation'!$C$2:$C$501,$C488),COUNTIFS('Ventilation'!$A$2:$A$501,$A488,'Ventilation'!$D$2:$D$501,$D488))&gt;1,"Cible en double","")))))</f>
        <v/>
      </c>
      <c r="J488" s="42">
        <f>IF(OR($A488="",$I488&lt;&gt;""),"",$F488*$H488)</f>
        <v/>
      </c>
    </row>
    <row r="489">
      <c r="A489" s="23" t="n"/>
      <c r="B489" s="31">
        <f>IF($A489="","",IFERROR(_xlfn.XLOOKUP($A489,'Frais généraux'!$A$2:$A$151,'Frais généraux'!$G$2:$G$151),""))</f>
        <v/>
      </c>
      <c r="C489" s="28" t="n"/>
      <c r="D489" s="48" t="n"/>
      <c r="E489" s="32" t="n"/>
      <c r="F489" s="45">
        <f>IF($A489="","",IFERROR(_xlfn.XLOOKUP($A489,'Frais généraux'!$A$2:$A$151,'Frais généraux'!$I$2:$I$151),""))</f>
        <v/>
      </c>
      <c r="G489" s="34">
        <f>IF($A489="","",SUMIFS('Ventilation'!$E$2:$E$501,'Ventilation'!$A$2:$A$501,$A489))</f>
        <v/>
      </c>
      <c r="H489" s="46">
        <f>IF($A489="","",IFERROR($E489/$G489,0))</f>
        <v/>
      </c>
      <c r="I489" s="31">
        <f>IF($A489="","",IF(COUNTIF('Frais généraux'!$A$2:$A$151,$A489)=0,"ID inconnu",IF(OR(NOT(ISNUMBER($E489)),$E489&lt;=0),"Coefficient invalide",IF(OR(AND($B489="Lot",OR($C489="",$D489&lt;&gt;"")),AND($B489="Période",OR($D489="",$C489&lt;&gt;"")),AND($B489&lt;&gt;"Lot",$B489&lt;&gt;"Période")),"Cible incohérente",IF(IF($B489="Lot",COUNTIFS('Ventilation'!$A$2:$A$501,$A489,'Ventilation'!$C$2:$C$501,$C489),COUNTIFS('Ventilation'!$A$2:$A$501,$A489,'Ventilation'!$D$2:$D$501,$D489))&gt;1,"Cible en double","")))))</f>
        <v/>
      </c>
      <c r="J489" s="45">
        <f>IF(OR($A489="",$I489&lt;&gt;""),"",$F489*$H489)</f>
        <v/>
      </c>
    </row>
    <row r="490">
      <c r="A490" s="23" t="n"/>
      <c r="B490" s="29">
        <f>IF($A490="","",IFERROR(_xlfn.XLOOKUP($A490,'Frais généraux'!$A$2:$A$151,'Frais généraux'!$G$2:$G$151),""))</f>
        <v/>
      </c>
      <c r="C490" s="28" t="n"/>
      <c r="D490" s="48" t="n"/>
      <c r="E490" s="32" t="n"/>
      <c r="F490" s="42">
        <f>IF($A490="","",IFERROR(_xlfn.XLOOKUP($A490,'Frais généraux'!$A$2:$A$151,'Frais généraux'!$I$2:$I$151),""))</f>
        <v/>
      </c>
      <c r="G490" s="33">
        <f>IF($A490="","",SUMIFS('Ventilation'!$E$2:$E$501,'Ventilation'!$A$2:$A$501,$A490))</f>
        <v/>
      </c>
      <c r="H490" s="43">
        <f>IF($A490="","",IFERROR($E490/$G490,0))</f>
        <v/>
      </c>
      <c r="I490" s="29">
        <f>IF($A490="","",IF(COUNTIF('Frais généraux'!$A$2:$A$151,$A490)=0,"ID inconnu",IF(OR(NOT(ISNUMBER($E490)),$E490&lt;=0),"Coefficient invalide",IF(OR(AND($B490="Lot",OR($C490="",$D490&lt;&gt;"")),AND($B490="Période",OR($D490="",$C490&lt;&gt;"")),AND($B490&lt;&gt;"Lot",$B490&lt;&gt;"Période")),"Cible incohérente",IF(IF($B490="Lot",COUNTIFS('Ventilation'!$A$2:$A$501,$A490,'Ventilation'!$C$2:$C$501,$C490),COUNTIFS('Ventilation'!$A$2:$A$501,$A490,'Ventilation'!$D$2:$D$501,$D490))&gt;1,"Cible en double","")))))</f>
        <v/>
      </c>
      <c r="J490" s="42">
        <f>IF(OR($A490="",$I490&lt;&gt;""),"",$F490*$H490)</f>
        <v/>
      </c>
    </row>
    <row r="491">
      <c r="A491" s="23" t="n"/>
      <c r="B491" s="31">
        <f>IF($A491="","",IFERROR(_xlfn.XLOOKUP($A491,'Frais généraux'!$A$2:$A$151,'Frais généraux'!$G$2:$G$151),""))</f>
        <v/>
      </c>
      <c r="C491" s="28" t="n"/>
      <c r="D491" s="48" t="n"/>
      <c r="E491" s="32" t="n"/>
      <c r="F491" s="45">
        <f>IF($A491="","",IFERROR(_xlfn.XLOOKUP($A491,'Frais généraux'!$A$2:$A$151,'Frais généraux'!$I$2:$I$151),""))</f>
        <v/>
      </c>
      <c r="G491" s="34">
        <f>IF($A491="","",SUMIFS('Ventilation'!$E$2:$E$501,'Ventilation'!$A$2:$A$501,$A491))</f>
        <v/>
      </c>
      <c r="H491" s="46">
        <f>IF($A491="","",IFERROR($E491/$G491,0))</f>
        <v/>
      </c>
      <c r="I491" s="31">
        <f>IF($A491="","",IF(COUNTIF('Frais généraux'!$A$2:$A$151,$A491)=0,"ID inconnu",IF(OR(NOT(ISNUMBER($E491)),$E491&lt;=0),"Coefficient invalide",IF(OR(AND($B491="Lot",OR($C491="",$D491&lt;&gt;"")),AND($B491="Période",OR($D491="",$C491&lt;&gt;"")),AND($B491&lt;&gt;"Lot",$B491&lt;&gt;"Période")),"Cible incohérente",IF(IF($B491="Lot",COUNTIFS('Ventilation'!$A$2:$A$501,$A491,'Ventilation'!$C$2:$C$501,$C491),COUNTIFS('Ventilation'!$A$2:$A$501,$A491,'Ventilation'!$D$2:$D$501,$D491))&gt;1,"Cible en double","")))))</f>
        <v/>
      </c>
      <c r="J491" s="45">
        <f>IF(OR($A491="",$I491&lt;&gt;""),"",$F491*$H491)</f>
        <v/>
      </c>
    </row>
    <row r="492">
      <c r="A492" s="23" t="n"/>
      <c r="B492" s="29">
        <f>IF($A492="","",IFERROR(_xlfn.XLOOKUP($A492,'Frais généraux'!$A$2:$A$151,'Frais généraux'!$G$2:$G$151),""))</f>
        <v/>
      </c>
      <c r="C492" s="28" t="n"/>
      <c r="D492" s="48" t="n"/>
      <c r="E492" s="32" t="n"/>
      <c r="F492" s="42">
        <f>IF($A492="","",IFERROR(_xlfn.XLOOKUP($A492,'Frais généraux'!$A$2:$A$151,'Frais généraux'!$I$2:$I$151),""))</f>
        <v/>
      </c>
      <c r="G492" s="33">
        <f>IF($A492="","",SUMIFS('Ventilation'!$E$2:$E$501,'Ventilation'!$A$2:$A$501,$A492))</f>
        <v/>
      </c>
      <c r="H492" s="43">
        <f>IF($A492="","",IFERROR($E492/$G492,0))</f>
        <v/>
      </c>
      <c r="I492" s="29">
        <f>IF($A492="","",IF(COUNTIF('Frais généraux'!$A$2:$A$151,$A492)=0,"ID inconnu",IF(OR(NOT(ISNUMBER($E492)),$E492&lt;=0),"Coefficient invalide",IF(OR(AND($B492="Lot",OR($C492="",$D492&lt;&gt;"")),AND($B492="Période",OR($D492="",$C492&lt;&gt;"")),AND($B492&lt;&gt;"Lot",$B492&lt;&gt;"Période")),"Cible incohérente",IF(IF($B492="Lot",COUNTIFS('Ventilation'!$A$2:$A$501,$A492,'Ventilation'!$C$2:$C$501,$C492),COUNTIFS('Ventilation'!$A$2:$A$501,$A492,'Ventilation'!$D$2:$D$501,$D492))&gt;1,"Cible en double","")))))</f>
        <v/>
      </c>
      <c r="J492" s="42">
        <f>IF(OR($A492="",$I492&lt;&gt;""),"",$F492*$H492)</f>
        <v/>
      </c>
    </row>
    <row r="493">
      <c r="A493" s="23" t="n"/>
      <c r="B493" s="31">
        <f>IF($A493="","",IFERROR(_xlfn.XLOOKUP($A493,'Frais généraux'!$A$2:$A$151,'Frais généraux'!$G$2:$G$151),""))</f>
        <v/>
      </c>
      <c r="C493" s="28" t="n"/>
      <c r="D493" s="48" t="n"/>
      <c r="E493" s="32" t="n"/>
      <c r="F493" s="45">
        <f>IF($A493="","",IFERROR(_xlfn.XLOOKUP($A493,'Frais généraux'!$A$2:$A$151,'Frais généraux'!$I$2:$I$151),""))</f>
        <v/>
      </c>
      <c r="G493" s="34">
        <f>IF($A493="","",SUMIFS('Ventilation'!$E$2:$E$501,'Ventilation'!$A$2:$A$501,$A493))</f>
        <v/>
      </c>
      <c r="H493" s="46">
        <f>IF($A493="","",IFERROR($E493/$G493,0))</f>
        <v/>
      </c>
      <c r="I493" s="31">
        <f>IF($A493="","",IF(COUNTIF('Frais généraux'!$A$2:$A$151,$A493)=0,"ID inconnu",IF(OR(NOT(ISNUMBER($E493)),$E493&lt;=0),"Coefficient invalide",IF(OR(AND($B493="Lot",OR($C493="",$D493&lt;&gt;"")),AND($B493="Période",OR($D493="",$C493&lt;&gt;"")),AND($B493&lt;&gt;"Lot",$B493&lt;&gt;"Période")),"Cible incohérente",IF(IF($B493="Lot",COUNTIFS('Ventilation'!$A$2:$A$501,$A493,'Ventilation'!$C$2:$C$501,$C493),COUNTIFS('Ventilation'!$A$2:$A$501,$A493,'Ventilation'!$D$2:$D$501,$D493))&gt;1,"Cible en double","")))))</f>
        <v/>
      </c>
      <c r="J493" s="45">
        <f>IF(OR($A493="",$I493&lt;&gt;""),"",$F493*$H493)</f>
        <v/>
      </c>
    </row>
    <row r="494">
      <c r="A494" s="23" t="n"/>
      <c r="B494" s="29">
        <f>IF($A494="","",IFERROR(_xlfn.XLOOKUP($A494,'Frais généraux'!$A$2:$A$151,'Frais généraux'!$G$2:$G$151),""))</f>
        <v/>
      </c>
      <c r="C494" s="28" t="n"/>
      <c r="D494" s="48" t="n"/>
      <c r="E494" s="32" t="n"/>
      <c r="F494" s="42">
        <f>IF($A494="","",IFERROR(_xlfn.XLOOKUP($A494,'Frais généraux'!$A$2:$A$151,'Frais généraux'!$I$2:$I$151),""))</f>
        <v/>
      </c>
      <c r="G494" s="33">
        <f>IF($A494="","",SUMIFS('Ventilation'!$E$2:$E$501,'Ventilation'!$A$2:$A$501,$A494))</f>
        <v/>
      </c>
      <c r="H494" s="43">
        <f>IF($A494="","",IFERROR($E494/$G494,0))</f>
        <v/>
      </c>
      <c r="I494" s="29">
        <f>IF($A494="","",IF(COUNTIF('Frais généraux'!$A$2:$A$151,$A494)=0,"ID inconnu",IF(OR(NOT(ISNUMBER($E494)),$E494&lt;=0),"Coefficient invalide",IF(OR(AND($B494="Lot",OR($C494="",$D494&lt;&gt;"")),AND($B494="Période",OR($D494="",$C494&lt;&gt;"")),AND($B494&lt;&gt;"Lot",$B494&lt;&gt;"Période")),"Cible incohérente",IF(IF($B494="Lot",COUNTIFS('Ventilation'!$A$2:$A$501,$A494,'Ventilation'!$C$2:$C$501,$C494),COUNTIFS('Ventilation'!$A$2:$A$501,$A494,'Ventilation'!$D$2:$D$501,$D494))&gt;1,"Cible en double","")))))</f>
        <v/>
      </c>
      <c r="J494" s="42">
        <f>IF(OR($A494="",$I494&lt;&gt;""),"",$F494*$H494)</f>
        <v/>
      </c>
    </row>
    <row r="495">
      <c r="A495" s="23" t="n"/>
      <c r="B495" s="31">
        <f>IF($A495="","",IFERROR(_xlfn.XLOOKUP($A495,'Frais généraux'!$A$2:$A$151,'Frais généraux'!$G$2:$G$151),""))</f>
        <v/>
      </c>
      <c r="C495" s="28" t="n"/>
      <c r="D495" s="48" t="n"/>
      <c r="E495" s="32" t="n"/>
      <c r="F495" s="45">
        <f>IF($A495="","",IFERROR(_xlfn.XLOOKUP($A495,'Frais généraux'!$A$2:$A$151,'Frais généraux'!$I$2:$I$151),""))</f>
        <v/>
      </c>
      <c r="G495" s="34">
        <f>IF($A495="","",SUMIFS('Ventilation'!$E$2:$E$501,'Ventilation'!$A$2:$A$501,$A495))</f>
        <v/>
      </c>
      <c r="H495" s="46">
        <f>IF($A495="","",IFERROR($E495/$G495,0))</f>
        <v/>
      </c>
      <c r="I495" s="31">
        <f>IF($A495="","",IF(COUNTIF('Frais généraux'!$A$2:$A$151,$A495)=0,"ID inconnu",IF(OR(NOT(ISNUMBER($E495)),$E495&lt;=0),"Coefficient invalide",IF(OR(AND($B495="Lot",OR($C495="",$D495&lt;&gt;"")),AND($B495="Période",OR($D495="",$C495&lt;&gt;"")),AND($B495&lt;&gt;"Lot",$B495&lt;&gt;"Période")),"Cible incohérente",IF(IF($B495="Lot",COUNTIFS('Ventilation'!$A$2:$A$501,$A495,'Ventilation'!$C$2:$C$501,$C495),COUNTIFS('Ventilation'!$A$2:$A$501,$A495,'Ventilation'!$D$2:$D$501,$D495))&gt;1,"Cible en double","")))))</f>
        <v/>
      </c>
      <c r="J495" s="45">
        <f>IF(OR($A495="",$I495&lt;&gt;""),"",$F495*$H495)</f>
        <v/>
      </c>
    </row>
    <row r="496">
      <c r="A496" s="23" t="n"/>
      <c r="B496" s="29">
        <f>IF($A496="","",IFERROR(_xlfn.XLOOKUP($A496,'Frais généraux'!$A$2:$A$151,'Frais généraux'!$G$2:$G$151),""))</f>
        <v/>
      </c>
      <c r="C496" s="28" t="n"/>
      <c r="D496" s="48" t="n"/>
      <c r="E496" s="32" t="n"/>
      <c r="F496" s="42">
        <f>IF($A496="","",IFERROR(_xlfn.XLOOKUP($A496,'Frais généraux'!$A$2:$A$151,'Frais généraux'!$I$2:$I$151),""))</f>
        <v/>
      </c>
      <c r="G496" s="33">
        <f>IF($A496="","",SUMIFS('Ventilation'!$E$2:$E$501,'Ventilation'!$A$2:$A$501,$A496))</f>
        <v/>
      </c>
      <c r="H496" s="43">
        <f>IF($A496="","",IFERROR($E496/$G496,0))</f>
        <v/>
      </c>
      <c r="I496" s="29">
        <f>IF($A496="","",IF(COUNTIF('Frais généraux'!$A$2:$A$151,$A496)=0,"ID inconnu",IF(OR(NOT(ISNUMBER($E496)),$E496&lt;=0),"Coefficient invalide",IF(OR(AND($B496="Lot",OR($C496="",$D496&lt;&gt;"")),AND($B496="Période",OR($D496="",$C496&lt;&gt;"")),AND($B496&lt;&gt;"Lot",$B496&lt;&gt;"Période")),"Cible incohérente",IF(IF($B496="Lot",COUNTIFS('Ventilation'!$A$2:$A$501,$A496,'Ventilation'!$C$2:$C$501,$C496),COUNTIFS('Ventilation'!$A$2:$A$501,$A496,'Ventilation'!$D$2:$D$501,$D496))&gt;1,"Cible en double","")))))</f>
        <v/>
      </c>
      <c r="J496" s="42">
        <f>IF(OR($A496="",$I496&lt;&gt;""),"",$F496*$H496)</f>
        <v/>
      </c>
    </row>
    <row r="497">
      <c r="A497" s="23" t="n"/>
      <c r="B497" s="31">
        <f>IF($A497="","",IFERROR(_xlfn.XLOOKUP($A497,'Frais généraux'!$A$2:$A$151,'Frais généraux'!$G$2:$G$151),""))</f>
        <v/>
      </c>
      <c r="C497" s="28" t="n"/>
      <c r="D497" s="48" t="n"/>
      <c r="E497" s="32" t="n"/>
      <c r="F497" s="45">
        <f>IF($A497="","",IFERROR(_xlfn.XLOOKUP($A497,'Frais généraux'!$A$2:$A$151,'Frais généraux'!$I$2:$I$151),""))</f>
        <v/>
      </c>
      <c r="G497" s="34">
        <f>IF($A497="","",SUMIFS('Ventilation'!$E$2:$E$501,'Ventilation'!$A$2:$A$501,$A497))</f>
        <v/>
      </c>
      <c r="H497" s="46">
        <f>IF($A497="","",IFERROR($E497/$G497,0))</f>
        <v/>
      </c>
      <c r="I497" s="31">
        <f>IF($A497="","",IF(COUNTIF('Frais généraux'!$A$2:$A$151,$A497)=0,"ID inconnu",IF(OR(NOT(ISNUMBER($E497)),$E497&lt;=0),"Coefficient invalide",IF(OR(AND($B497="Lot",OR($C497="",$D497&lt;&gt;"")),AND($B497="Période",OR($D497="",$C497&lt;&gt;"")),AND($B497&lt;&gt;"Lot",$B497&lt;&gt;"Période")),"Cible incohérente",IF(IF($B497="Lot",COUNTIFS('Ventilation'!$A$2:$A$501,$A497,'Ventilation'!$C$2:$C$501,$C497),COUNTIFS('Ventilation'!$A$2:$A$501,$A497,'Ventilation'!$D$2:$D$501,$D497))&gt;1,"Cible en double","")))))</f>
        <v/>
      </c>
      <c r="J497" s="45">
        <f>IF(OR($A497="",$I497&lt;&gt;""),"",$F497*$H497)</f>
        <v/>
      </c>
    </row>
    <row r="498">
      <c r="A498" s="23" t="n"/>
      <c r="B498" s="29">
        <f>IF($A498="","",IFERROR(_xlfn.XLOOKUP($A498,'Frais généraux'!$A$2:$A$151,'Frais généraux'!$G$2:$G$151),""))</f>
        <v/>
      </c>
      <c r="C498" s="28" t="n"/>
      <c r="D498" s="48" t="n"/>
      <c r="E498" s="32" t="n"/>
      <c r="F498" s="42">
        <f>IF($A498="","",IFERROR(_xlfn.XLOOKUP($A498,'Frais généraux'!$A$2:$A$151,'Frais généraux'!$I$2:$I$151),""))</f>
        <v/>
      </c>
      <c r="G498" s="33">
        <f>IF($A498="","",SUMIFS('Ventilation'!$E$2:$E$501,'Ventilation'!$A$2:$A$501,$A498))</f>
        <v/>
      </c>
      <c r="H498" s="43">
        <f>IF($A498="","",IFERROR($E498/$G498,0))</f>
        <v/>
      </c>
      <c r="I498" s="29">
        <f>IF($A498="","",IF(COUNTIF('Frais généraux'!$A$2:$A$151,$A498)=0,"ID inconnu",IF(OR(NOT(ISNUMBER($E498)),$E498&lt;=0),"Coefficient invalide",IF(OR(AND($B498="Lot",OR($C498="",$D498&lt;&gt;"")),AND($B498="Période",OR($D498="",$C498&lt;&gt;"")),AND($B498&lt;&gt;"Lot",$B498&lt;&gt;"Période")),"Cible incohérente",IF(IF($B498="Lot",COUNTIFS('Ventilation'!$A$2:$A$501,$A498,'Ventilation'!$C$2:$C$501,$C498),COUNTIFS('Ventilation'!$A$2:$A$501,$A498,'Ventilation'!$D$2:$D$501,$D498))&gt;1,"Cible en double","")))))</f>
        <v/>
      </c>
      <c r="J498" s="42">
        <f>IF(OR($A498="",$I498&lt;&gt;""),"",$F498*$H498)</f>
        <v/>
      </c>
    </row>
    <row r="499">
      <c r="A499" s="23" t="n"/>
      <c r="B499" s="31">
        <f>IF($A499="","",IFERROR(_xlfn.XLOOKUP($A499,'Frais généraux'!$A$2:$A$151,'Frais généraux'!$G$2:$G$151),""))</f>
        <v/>
      </c>
      <c r="C499" s="28" t="n"/>
      <c r="D499" s="48" t="n"/>
      <c r="E499" s="32" t="n"/>
      <c r="F499" s="45">
        <f>IF($A499="","",IFERROR(_xlfn.XLOOKUP($A499,'Frais généraux'!$A$2:$A$151,'Frais généraux'!$I$2:$I$151),""))</f>
        <v/>
      </c>
      <c r="G499" s="34">
        <f>IF($A499="","",SUMIFS('Ventilation'!$E$2:$E$501,'Ventilation'!$A$2:$A$501,$A499))</f>
        <v/>
      </c>
      <c r="H499" s="46">
        <f>IF($A499="","",IFERROR($E499/$G499,0))</f>
        <v/>
      </c>
      <c r="I499" s="31">
        <f>IF($A499="","",IF(COUNTIF('Frais généraux'!$A$2:$A$151,$A499)=0,"ID inconnu",IF(OR(NOT(ISNUMBER($E499)),$E499&lt;=0),"Coefficient invalide",IF(OR(AND($B499="Lot",OR($C499="",$D499&lt;&gt;"")),AND($B499="Période",OR($D499="",$C499&lt;&gt;"")),AND($B499&lt;&gt;"Lot",$B499&lt;&gt;"Période")),"Cible incohérente",IF(IF($B499="Lot",COUNTIFS('Ventilation'!$A$2:$A$501,$A499,'Ventilation'!$C$2:$C$501,$C499),COUNTIFS('Ventilation'!$A$2:$A$501,$A499,'Ventilation'!$D$2:$D$501,$D499))&gt;1,"Cible en double","")))))</f>
        <v/>
      </c>
      <c r="J499" s="45">
        <f>IF(OR($A499="",$I499&lt;&gt;""),"",$F499*$H499)</f>
        <v/>
      </c>
    </row>
    <row r="500">
      <c r="A500" s="23" t="n"/>
      <c r="B500" s="29">
        <f>IF($A500="","",IFERROR(_xlfn.XLOOKUP($A500,'Frais généraux'!$A$2:$A$151,'Frais généraux'!$G$2:$G$151),""))</f>
        <v/>
      </c>
      <c r="C500" s="28" t="n"/>
      <c r="D500" s="48" t="n"/>
      <c r="E500" s="32" t="n"/>
      <c r="F500" s="42">
        <f>IF($A500="","",IFERROR(_xlfn.XLOOKUP($A500,'Frais généraux'!$A$2:$A$151,'Frais généraux'!$I$2:$I$151),""))</f>
        <v/>
      </c>
      <c r="G500" s="33">
        <f>IF($A500="","",SUMIFS('Ventilation'!$E$2:$E$501,'Ventilation'!$A$2:$A$501,$A500))</f>
        <v/>
      </c>
      <c r="H500" s="43">
        <f>IF($A500="","",IFERROR($E500/$G500,0))</f>
        <v/>
      </c>
      <c r="I500" s="29">
        <f>IF($A500="","",IF(COUNTIF('Frais généraux'!$A$2:$A$151,$A500)=0,"ID inconnu",IF(OR(NOT(ISNUMBER($E500)),$E500&lt;=0),"Coefficient invalide",IF(OR(AND($B500="Lot",OR($C500="",$D500&lt;&gt;"")),AND($B500="Période",OR($D500="",$C500&lt;&gt;"")),AND($B500&lt;&gt;"Lot",$B500&lt;&gt;"Période")),"Cible incohérente",IF(IF($B500="Lot",COUNTIFS('Ventilation'!$A$2:$A$501,$A500,'Ventilation'!$C$2:$C$501,$C500),COUNTIFS('Ventilation'!$A$2:$A$501,$A500,'Ventilation'!$D$2:$D$501,$D500))&gt;1,"Cible en double","")))))</f>
        <v/>
      </c>
      <c r="J500" s="42">
        <f>IF(OR($A500="",$I500&lt;&gt;""),"",$F500*$H500)</f>
        <v/>
      </c>
    </row>
    <row r="501">
      <c r="A501" s="23" t="n"/>
      <c r="B501" s="31">
        <f>IF($A501="","",IFERROR(_xlfn.XLOOKUP($A501,'Frais généraux'!$A$2:$A$151,'Frais généraux'!$G$2:$G$151),""))</f>
        <v/>
      </c>
      <c r="C501" s="28" t="n"/>
      <c r="D501" s="48" t="n"/>
      <c r="E501" s="32" t="n"/>
      <c r="F501" s="45">
        <f>IF($A501="","",IFERROR(_xlfn.XLOOKUP($A501,'Frais généraux'!$A$2:$A$151,'Frais généraux'!$I$2:$I$151),""))</f>
        <v/>
      </c>
      <c r="G501" s="34">
        <f>IF($A501="","",SUMIFS('Ventilation'!$E$2:$E$501,'Ventilation'!$A$2:$A$501,$A501))</f>
        <v/>
      </c>
      <c r="H501" s="46">
        <f>IF($A501="","",IFERROR($E501/$G501,0))</f>
        <v/>
      </c>
      <c r="I501" s="31">
        <f>IF($A501="","",IF(COUNTIF('Frais généraux'!$A$2:$A$151,$A501)=0,"ID inconnu",IF(OR(NOT(ISNUMBER($E501)),$E501&lt;=0),"Coefficient invalide",IF(OR(AND($B501="Lot",OR($C501="",$D501&lt;&gt;"")),AND($B501="Période",OR($D501="",$C501&lt;&gt;"")),AND($B501&lt;&gt;"Lot",$B501&lt;&gt;"Période")),"Cible incohérente",IF(IF($B501="Lot",COUNTIFS('Ventilation'!$A$2:$A$501,$A501,'Ventilation'!$C$2:$C$501,$C501),COUNTIFS('Ventilation'!$A$2:$A$501,$A501,'Ventilation'!$D$2:$D$501,$D501))&gt;1,"Cible en double","")))))</f>
        <v/>
      </c>
      <c r="J501" s="45">
        <f>IF(OR($A501="",$I501&lt;&gt;""),"",$F501*$H501)</f>
        <v/>
      </c>
    </row>
  </sheetData>
  <autoFilter ref="A1:J501"/>
  <conditionalFormatting sqref="I2:I501">
    <cfRule type="expression" priority="1" dxfId="0">
      <formula>AND($A2&lt;&gt;"",$I2&lt;&gt;"")</formula>
    </cfRule>
  </conditionalFormatting>
  <dataValidations count="4">
    <dataValidation sqref="A2:A501" showErrorMessage="1" showInputMessage="1" allowBlank="1" errorTitle="Identifiant inconnu" error="Choisissez un identifiant préparé dans Frais généraux." type="list">
      <formula1>INDIRECT("'Frais généraux'!$A$2:$A$151")</formula1>
    </dataValidation>
    <dataValidation sqref="C2:C501" showErrorMessage="1" showInputMessage="1" allowBlank="1" errorTitle="Lot invalide" error="Choisissez un lot dans la liste modifiable." type="list">
      <formula1>INDIRECT("'Paramètres'!$E$2:$E$30")</formula1>
    </dataValidation>
    <dataValidation sqref="D2:D501" showErrorMessage="1" showInputMessage="1" allowBlank="1" errorTitle="Période invalide" error="Choisissez un début de période dans la liste modifiable." type="list">
      <formula1>INDIRECT("'Paramètres'!$I$2:$I$25")</formula1>
    </dataValidation>
    <dataValidation sqref="E2:E501" showErrorMessage="1" showInputMessage="1" allowBlank="1" errorTitle="Coefficient invalide" error="Le coefficient doit être un nombre strictement supérieur à zéro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Équipe Démo Aurore</dc:creator>
  <dc:title xmlns:dc="http://purl.org/dc/elements/1.1/">Ventilation des frais généraux de chantier</dc:title>
  <dc:subject xmlns:dc="http://purl.org/dc/elements/1.1/">Contrôle interne fictif de ventilation des frais indirects</dc:subject>
  <dcterms:created xmlns:dcterms="http://purl.org/dc/terms/" xmlns:xsi="http://www.w3.org/2001/XMLSchema-instance" xsi:type="dcterms:W3CDTF">2026-09-08T08:18:00Z</dcterms:created>
  <dcterms:modified xmlns:dcterms="http://purl.org/dc/terms/" xmlns:xsi="http://www.w3.org/2001/XMLSchema-instance" xsi:type="dcterms:W3CDTF">2026-09-08T08:18:00Z</dcterms:modified>
</cp:coreProperties>
</file>